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ICHIV-2\Desktop\Мої документи\В.Кучурів\2 - СЕСІЇ\2 - 2025\54 сесія 22.12.2025 року\2 - Проекти рішень\Фінплан амбулаторії\"/>
    </mc:Choice>
  </mc:AlternateContent>
  <bookViews>
    <workbookView xWindow="0" yWindow="0" windowWidth="28800" windowHeight="12330" tabRatio="837"/>
  </bookViews>
  <sheets>
    <sheet name="I. Фін план" sheetId="20" r:id="rId1"/>
    <sheet name="1.1. Інша інфо_1" sheetId="10" r:id="rId2"/>
    <sheet name="1.2. Інша інфо_2" sheetId="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план'!$31:$33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'1.1. Інша інфо_1'!$A$1:$M$39</definedName>
    <definedName name="_xlnm.Print_Area" localSheetId="2">'1.2. Інша інфо_2'!$A$1:$AE$37</definedName>
    <definedName name="_xlnm.Print_Area" localSheetId="0">'I. Фін план'!$A$1:$J$106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2" i="20" l="1"/>
  <c r="E61" i="20"/>
  <c r="E52" i="20"/>
  <c r="E51" i="20"/>
  <c r="E50" i="20"/>
  <c r="E48" i="20"/>
  <c r="E47" i="20"/>
  <c r="E46" i="20"/>
  <c r="E45" i="20"/>
  <c r="E40" i="20"/>
  <c r="E39" i="20"/>
  <c r="E38" i="20"/>
  <c r="E36" i="20"/>
  <c r="B24" i="10"/>
  <c r="A24" i="10"/>
  <c r="A3" i="10"/>
  <c r="D38" i="20"/>
  <c r="D68" i="20"/>
  <c r="D69" i="20"/>
  <c r="L38" i="10"/>
  <c r="I38" i="10"/>
  <c r="D67" i="20"/>
  <c r="C69" i="20"/>
  <c r="C68" i="20"/>
  <c r="C67" i="20"/>
  <c r="S30" i="9"/>
  <c r="Q30" i="9"/>
  <c r="O30" i="9"/>
  <c r="K30" i="9"/>
  <c r="I30" i="9"/>
  <c r="G30" i="9"/>
  <c r="E30" i="9"/>
  <c r="M29" i="9"/>
  <c r="M28" i="9"/>
  <c r="M27" i="9"/>
  <c r="M26" i="9"/>
  <c r="M25" i="9"/>
  <c r="M24" i="9"/>
  <c r="M23" i="9"/>
  <c r="M30" i="9" s="1"/>
  <c r="Z13" i="9"/>
  <c r="Y13" i="9"/>
  <c r="X13" i="9"/>
  <c r="W13" i="9"/>
  <c r="U13" i="9"/>
  <c r="T13" i="9"/>
  <c r="S13" i="9"/>
  <c r="R13" i="9"/>
  <c r="P13" i="9"/>
  <c r="O13" i="9"/>
  <c r="N13" i="9"/>
  <c r="M13" i="9"/>
  <c r="K13" i="9"/>
  <c r="J13" i="9"/>
  <c r="I13" i="9"/>
  <c r="H13" i="9"/>
  <c r="AE12" i="9"/>
  <c r="AD12" i="9"/>
  <c r="AC12" i="9"/>
  <c r="AB12" i="9"/>
  <c r="V12" i="9"/>
  <c r="V13" i="9" s="1"/>
  <c r="Q12" i="9"/>
  <c r="L12" i="9"/>
  <c r="G12" i="9"/>
  <c r="G13" i="9" s="1"/>
  <c r="I74" i="20"/>
  <c r="H74" i="20"/>
  <c r="G74" i="20"/>
  <c r="D52" i="20"/>
  <c r="D64" i="20" s="1"/>
  <c r="C52" i="20"/>
  <c r="C64" i="20" s="1"/>
  <c r="C93" i="20" s="1"/>
  <c r="C66" i="20"/>
  <c r="H64" i="20"/>
  <c r="I64" i="20"/>
  <c r="E91" i="20"/>
  <c r="C87" i="20"/>
  <c r="C82" i="20"/>
  <c r="C74" i="20"/>
  <c r="D72" i="20"/>
  <c r="C72" i="20"/>
  <c r="G72" i="20"/>
  <c r="F72" i="20"/>
  <c r="H72" i="20"/>
  <c r="H92" i="20" s="1"/>
  <c r="C41" i="20"/>
  <c r="D41" i="20"/>
  <c r="F41" i="20"/>
  <c r="G41" i="20"/>
  <c r="H41" i="20"/>
  <c r="E43" i="20"/>
  <c r="E42" i="20"/>
  <c r="I41" i="20"/>
  <c r="C38" i="20"/>
  <c r="E49" i="20"/>
  <c r="E54" i="20"/>
  <c r="E55" i="20"/>
  <c r="E57" i="20"/>
  <c r="E58" i="20"/>
  <c r="E59" i="20"/>
  <c r="E60" i="20"/>
  <c r="D87" i="20"/>
  <c r="E89" i="20"/>
  <c r="E90" i="20"/>
  <c r="E88" i="20"/>
  <c r="G87" i="20"/>
  <c r="H87" i="20"/>
  <c r="I87" i="20"/>
  <c r="F87" i="20"/>
  <c r="D82" i="20"/>
  <c r="E84" i="20"/>
  <c r="E85" i="20"/>
  <c r="E86" i="20"/>
  <c r="E83" i="20"/>
  <c r="G82" i="20"/>
  <c r="H82" i="20"/>
  <c r="I82" i="20"/>
  <c r="F82" i="20"/>
  <c r="E73" i="20"/>
  <c r="I72" i="20"/>
  <c r="I92" i="20" s="1"/>
  <c r="E80" i="20"/>
  <c r="E79" i="20"/>
  <c r="E78" i="20"/>
  <c r="E77" i="20"/>
  <c r="E75" i="20"/>
  <c r="D74" i="20"/>
  <c r="G38" i="10"/>
  <c r="K38" i="10"/>
  <c r="H38" i="10"/>
  <c r="D38" i="10"/>
  <c r="E53" i="20"/>
  <c r="E56" i="20"/>
  <c r="F64" i="20"/>
  <c r="H70" i="20"/>
  <c r="E72" i="20" l="1"/>
  <c r="F92" i="20"/>
  <c r="E82" i="20"/>
  <c r="C92" i="20"/>
  <c r="C94" i="20" s="1"/>
  <c r="AA12" i="9"/>
  <c r="D92" i="20"/>
  <c r="C70" i="20"/>
  <c r="D66" i="20"/>
  <c r="D70" i="20" s="1"/>
  <c r="I93" i="20"/>
  <c r="H93" i="20"/>
  <c r="AC13" i="9"/>
  <c r="Q13" i="9"/>
  <c r="AE13" i="9"/>
  <c r="L13" i="9"/>
  <c r="F70" i="20"/>
  <c r="AB13" i="9"/>
  <c r="D93" i="20"/>
  <c r="D94" i="20" s="1"/>
  <c r="AD13" i="9"/>
  <c r="E87" i="20"/>
  <c r="I70" i="20"/>
  <c r="E41" i="20"/>
  <c r="AA13" i="9"/>
  <c r="G14" i="9" s="1"/>
  <c r="G70" i="20"/>
  <c r="F74" i="20"/>
  <c r="E74" i="20" s="1"/>
  <c r="G64" i="20"/>
  <c r="G93" i="20" s="1"/>
  <c r="F93" i="20" l="1"/>
  <c r="E93" i="20" s="1"/>
  <c r="G92" i="20"/>
  <c r="E92" i="20" s="1"/>
  <c r="L14" i="9"/>
  <c r="V14" i="9"/>
  <c r="Q14" i="9"/>
  <c r="E70" i="20"/>
  <c r="E64" i="20"/>
  <c r="AA14" i="9" l="1"/>
</calcChain>
</file>

<file path=xl/sharedStrings.xml><?xml version="1.0" encoding="utf-8"?>
<sst xmlns="http://schemas.openxmlformats.org/spreadsheetml/2006/main" count="237" uniqueCount="193">
  <si>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</si>
  <si>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</si>
  <si>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</si>
  <si>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</si>
  <si>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</si>
  <si>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</si>
  <si>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</si>
  <si>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</si>
  <si>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Підприємство 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</si>
  <si>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</si>
  <si>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</si>
  <si>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</si>
  <si>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</si>
  <si>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Форма власності</t>
  </si>
  <si>
    <t>придбання (виготовлення) інших необоротних матеріальних активів</t>
  </si>
  <si>
    <t>Факт минулого року</t>
  </si>
  <si>
    <t>№ з/п</t>
  </si>
  <si>
    <t>Залучення кредитних коштів</t>
  </si>
  <si>
    <t>Усього</t>
  </si>
  <si>
    <t>Відсоток</t>
  </si>
  <si>
    <t>модернізація, модифікація (добудова, дообладнання, реконструкція) основних засобів</t>
  </si>
  <si>
    <t xml:space="preserve">ІV </t>
  </si>
  <si>
    <t>за минулий рік</t>
  </si>
  <si>
    <t>за плановий рік</t>
  </si>
  <si>
    <t xml:space="preserve">ІІІ </t>
  </si>
  <si>
    <t xml:space="preserve">І </t>
  </si>
  <si>
    <t xml:space="preserve">ІІ </t>
  </si>
  <si>
    <t>(посада)</t>
  </si>
  <si>
    <t>(підпис)</t>
  </si>
  <si>
    <t>рік</t>
  </si>
  <si>
    <t>Бюджетне фінансування</t>
  </si>
  <si>
    <t>у тому числі за кварталами</t>
  </si>
  <si>
    <t xml:space="preserve">         (ініціали, прізвище)    </t>
  </si>
  <si>
    <t>Середньооблікова кількість штатних працівників</t>
  </si>
  <si>
    <t>Усього витрат</t>
  </si>
  <si>
    <t>Інформація</t>
  </si>
  <si>
    <t>Інші джерела (розшифрувати)</t>
  </si>
  <si>
    <t>(ініціали, прізвище)</t>
  </si>
  <si>
    <t>за КОАТУУ</t>
  </si>
  <si>
    <t>за КОПФГ</t>
  </si>
  <si>
    <t xml:space="preserve">за ЄДРПОУ </t>
  </si>
  <si>
    <t>(найменування підприємства)</t>
  </si>
  <si>
    <t>Плановий рік</t>
  </si>
  <si>
    <t>Код за ЄДРПОУ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</si>
  <si>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</si>
  <si>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</si>
  <si>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</si>
  <si>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</si>
  <si>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Загальна кошторисна вартість</t>
  </si>
  <si>
    <t>Первісна балансова вартість введених потужностей на початок планового року</t>
  </si>
  <si>
    <t>Найменування об’єкта</t>
  </si>
  <si>
    <t xml:space="preserve">                                (посада)</t>
  </si>
  <si>
    <t>_________________________</t>
  </si>
  <si>
    <t>____________________________________________</t>
  </si>
  <si>
    <t>Коди</t>
  </si>
  <si>
    <t>Найменування показника</t>
  </si>
  <si>
    <t>Плановий рік до факту минулого року, %</t>
  </si>
  <si>
    <t>Незавершене будівництво на початок планового року</t>
  </si>
  <si>
    <t>власні кошти</t>
  </si>
  <si>
    <t>кредитні кошти</t>
  </si>
  <si>
    <t>інші джерела (зазначити джерело)</t>
  </si>
  <si>
    <t xml:space="preserve">Найменування об’єктів </t>
  </si>
  <si>
    <t>Власні кошти (розшифрувати)</t>
  </si>
  <si>
    <t>Найменування підприємства</t>
  </si>
  <si>
    <t>Питома вага в загальному обсязі реалізації, %</t>
  </si>
  <si>
    <t>кількість продукції/             наданих послуг, одиниця виміру</t>
  </si>
  <si>
    <t xml:space="preserve">у тому числі </t>
  </si>
  <si>
    <t>Рік початку                і закінчення будівництва</t>
  </si>
  <si>
    <t xml:space="preserve">               (підпис)</t>
  </si>
  <si>
    <t xml:space="preserve">      Загальна інформація про підприємство (резюме)</t>
  </si>
  <si>
    <t>освоєння капітальних вкладень</t>
  </si>
  <si>
    <t>фінансування капітальних інвестицій (оплата грошовими коштами), усього</t>
  </si>
  <si>
    <t>капітальний ремонт</t>
  </si>
  <si>
    <t xml:space="preserve">      1. Дані про підприємство, персонал та витрати на оплату праці</t>
  </si>
  <si>
    <t>Найменування видів діяльності за КВЕД</t>
  </si>
  <si>
    <t>Документ, яким затверджений титул будови,
із зазначенням органу, який його погодив</t>
  </si>
  <si>
    <t>Інші витрати (розшифрувати)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</si>
  <si>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</si>
  <si>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</si>
  <si>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</si>
  <si>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 xml:space="preserve">Плановий рік </t>
  </si>
  <si>
    <t>Фактичний показник за минулий рік</t>
  </si>
  <si>
    <t xml:space="preserve">Фактичний показник поточного року за останній звітний період </t>
  </si>
  <si>
    <t>Плановий показник поточного року</t>
  </si>
  <si>
    <t>Плановий рік  (усього)</t>
  </si>
  <si>
    <t>Вид діяльності</t>
  </si>
  <si>
    <t>I. Фінансові результати</t>
  </si>
  <si>
    <t>Проект</t>
  </si>
  <si>
    <t>Попередній</t>
  </si>
  <si>
    <t>Уточнений</t>
  </si>
  <si>
    <t>Зміни</t>
  </si>
  <si>
    <t>зробити позначку "Х"</t>
  </si>
  <si>
    <t>Дохід (виручка) від реалізації продукції (товарів, робіт, послуг)</t>
  </si>
  <si>
    <t>Дохід з місцевого бюджету за цільовими програмами, у тому числі:</t>
  </si>
  <si>
    <t>тис. грн.</t>
  </si>
  <si>
    <t>кількість продукції/             наданих послуг, відвідувань</t>
  </si>
  <si>
    <t>Капітальні інвестиції, усього, у тому числі:</t>
  </si>
  <si>
    <t>Доходи і витрати від операційної діяльності (деталізація)</t>
  </si>
  <si>
    <t>доходи з місцевого бюджету цільового фінансування по капітальних видатках</t>
  </si>
  <si>
    <t>ІІІ. Інвестиційна діяльність</t>
  </si>
  <si>
    <t xml:space="preserve">      3. Інформація про бізнес підприємства (код рядка 100)</t>
  </si>
  <si>
    <t>Нерозподілені доходи</t>
  </si>
  <si>
    <t>IV. Додаткова інформація</t>
  </si>
  <si>
    <t>на 1.07</t>
  </si>
  <si>
    <t>на 1.10</t>
  </si>
  <si>
    <t>на 1.01</t>
  </si>
  <si>
    <t>на 1.04</t>
  </si>
  <si>
    <t>Податкова заборгованість</t>
  </si>
  <si>
    <t>"ЗАТВЕРДЖЕНО"</t>
  </si>
  <si>
    <t>ІV. Фінансова діяльність</t>
  </si>
  <si>
    <t>Доходи від інвестиційної діяльності, у т.ч.: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</si>
  <si>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</si>
  <si>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</si>
  <si>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</si>
  <si>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</si>
  <si>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</si>
  <si>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</si>
  <si>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Штатна чисельність працівників</t>
  </si>
  <si>
    <t>Заборгованість перед працівниками за заробітною платою</t>
  </si>
  <si>
    <t xml:space="preserve">      2. Перелік підприємств, які включені до фінансового плану</t>
  </si>
  <si>
    <t xml:space="preserve">тис. грн 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</si>
  <si>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</si>
  <si>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</si>
  <si>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</si>
  <si>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</si>
  <si>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</si>
  <si>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</si>
  <si>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</si>
  <si>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</si>
  <si>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</si>
  <si>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</si>
  <si>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</si>
  <si>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</si>
  <si>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</si>
  <si>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</si>
  <si>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Оплата комунальних послуг та енергоносіїв, в тому числі:</t>
  </si>
  <si>
    <t>Соціальне забезпечення</t>
  </si>
  <si>
    <t>Інші поточні видатки</t>
  </si>
  <si>
    <t>Разом (сума рядків 200 - 320)</t>
  </si>
  <si>
    <t>*Розшифрувати за напрямками витрат, які несе підприємство</t>
  </si>
  <si>
    <t>Інші доходи від операційної діяльності, в т.ч.:</t>
  </si>
  <si>
    <t>дохід від операційної оренди активів</t>
  </si>
  <si>
    <t>дохід від реалізації необоротних активів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</si>
  <si>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 за категоріями:</t>
    </r>
  </si>
  <si>
    <t>ІІ. Елементи операційних витрат</t>
  </si>
  <si>
    <t>Матеріальні затрати</t>
  </si>
  <si>
    <t>Витрати на оплату праці</t>
  </si>
  <si>
    <t>Витрати</t>
  </si>
  <si>
    <t>Відрахування на соціальні заходи</t>
  </si>
  <si>
    <t>Інші операційні витрати</t>
  </si>
  <si>
    <t>Разом (сума рядків 400 - 440)</t>
  </si>
  <si>
    <t>Вартість основних засобів</t>
  </si>
  <si>
    <t>Дебіторська заборгованість</t>
  </si>
  <si>
    <t>Кредиторська заборгованість</t>
  </si>
  <si>
    <t>4. Джерела капітальних інвестицій (код рядка 510)</t>
  </si>
  <si>
    <t>5. Капітальне будівництво (код рядка 511)</t>
  </si>
  <si>
    <t>комунальна</t>
  </si>
  <si>
    <t>Середній медичний персонал</t>
  </si>
  <si>
    <t>Молодший медичний персонал</t>
  </si>
  <si>
    <t>Інший персонал</t>
  </si>
  <si>
    <t>Лікарі, включаючи головних лікарів</t>
  </si>
  <si>
    <t>86.10</t>
  </si>
  <si>
    <t>Охорона здоров'я</t>
  </si>
  <si>
    <t>Діяльність лікарняних закладів</t>
  </si>
  <si>
    <t xml:space="preserve">Орган управління   </t>
  </si>
  <si>
    <t>86.10 Діяльність лікарняних закладів</t>
  </si>
  <si>
    <t>План
поточного року</t>
  </si>
  <si>
    <t>Плановий рік до плану на поточний рік, %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</si>
  <si>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</si>
  <si>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Фінансовий план поточного року</t>
  </si>
  <si>
    <t xml:space="preserve">                          "ПОГОДЖЕНО"</t>
  </si>
  <si>
    <t>Одиниця виміру</t>
  </si>
  <si>
    <t xml:space="preserve">Сільський голова </t>
  </si>
  <si>
    <t xml:space="preserve">Великокучурівської сільської ради                                 </t>
  </si>
  <si>
    <t xml:space="preserve">                                                      В. Тодеренчук</t>
  </si>
  <si>
    <t>Великокучурівська сільська рада</t>
  </si>
  <si>
    <t>60-023</t>
  </si>
  <si>
    <t>в т.ч. за рахунок бюджетних коштів</t>
  </si>
  <si>
    <t>Директор</t>
  </si>
  <si>
    <t>КОМУНАЛЬНЕ НЕКОМЕРЦІЙНЕ ПІДПРИЄМСТВО ВЕЛИКОКУЧУРІВСЬКА АЗПСМ</t>
  </si>
  <si>
    <t xml:space="preserve">В.Шкробанець  </t>
  </si>
  <si>
    <t>Шкробанець Валентин Леонтійович</t>
  </si>
  <si>
    <t>Бухгалтер</t>
  </si>
  <si>
    <t>Директор  КНП Великокучурівська АЗПСМ</t>
  </si>
  <si>
    <t>комунальні послуги (газ, електроенергія)</t>
  </si>
  <si>
    <t>Х</t>
  </si>
  <si>
    <t>пільгові рецепт, засоби гігієни</t>
  </si>
  <si>
    <r>
      <t>ФІНАНСОВИЙ ПЛАН ПІДПРИЄМСТВА НА</t>
    </r>
    <r>
      <rPr>
        <b/>
        <u/>
        <sz val="16"/>
        <rFont val="Times New Roman"/>
        <family val="1"/>
        <charset val="204"/>
      </rPr>
      <t xml:space="preserve"> 2026</t>
    </r>
    <r>
      <rPr>
        <b/>
        <sz val="16"/>
        <rFont val="Times New Roman"/>
        <family val="1"/>
        <charset val="204"/>
      </rPr>
      <t xml:space="preserve"> рік</t>
    </r>
  </si>
  <si>
    <t>вул. Головна, 52, с.Великий Кучурів, Чернівецької обл., 59052</t>
  </si>
  <si>
    <t>Юлія НІКОЛАЄСІ</t>
  </si>
  <si>
    <t xml:space="preserve">      " ___" грудня 2025 р.</t>
  </si>
  <si>
    <t xml:space="preserve">  " ___" грудня 2025 р.</t>
  </si>
  <si>
    <t>до фінансового плану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</si>
</sst>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\ _₴_-;\-* #,##0.00\ _₴_-;_-* &quot;-&quot;??\ _₴_-;_-@_-"/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\ _г_р_н_._-;\-* #,##0.00\ _г_р_н_._-;_-* &quot;-&quot;??\ _г_р_н_._-;_-@_-"/>
    <numFmt numFmtId="168" formatCode="_-* #,##0.00_₴_-;\-* #,##0.00_₴_-;_-* &quot;-&quot;??_₴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-* #,##0.0\ _₴_-;\-* #,##0.0\ _₴_-;_-* &quot;-&quot;?\ _₴_-;_-@_-"/>
    <numFmt numFmtId="180" formatCode="_-* #,##0.0\ _г_р_н_._-;\-* #,##0.0\ _г_р_н_._-;_-* &quot;-&quot;??\ _г_р_н_._-;_-@_-"/>
  </numFmts>
  <fonts count="8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i/>
      <sz val="20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name val="Arial Cyr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2"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2" fillId="2" borderId="0" applyNumberFormat="0" applyBorder="0" applyAlignment="0" applyProtection="0"/>
    <xf numFmtId="0" fontId="1" fillId="2" borderId="0" applyNumberFormat="0" applyBorder="0" applyAlignment="0" applyProtection="0"/>
    <xf numFmtId="0" fontId="32" fillId="3" borderId="0" applyNumberFormat="0" applyBorder="0" applyAlignment="0" applyProtection="0"/>
    <xf numFmtId="0" fontId="1" fillId="3" borderId="0" applyNumberFormat="0" applyBorder="0" applyAlignment="0" applyProtection="0"/>
    <xf numFmtId="0" fontId="32" fillId="4" borderId="0" applyNumberFormat="0" applyBorder="0" applyAlignment="0" applyProtection="0"/>
    <xf numFmtId="0" fontId="1" fillId="4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6" borderId="0" applyNumberFormat="0" applyBorder="0" applyAlignment="0" applyProtection="0"/>
    <xf numFmtId="0" fontId="1" fillId="6" borderId="0" applyNumberFormat="0" applyBorder="0" applyAlignment="0" applyProtection="0"/>
    <xf numFmtId="0" fontId="32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2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9" borderId="0" applyNumberFormat="0" applyBorder="0" applyAlignment="0" applyProtection="0"/>
    <xf numFmtId="0" fontId="1" fillId="9" borderId="0" applyNumberFormat="0" applyBorder="0" applyAlignment="0" applyProtection="0"/>
    <xf numFmtId="0" fontId="32" fillId="10" borderId="0" applyNumberFormat="0" applyBorder="0" applyAlignment="0" applyProtection="0"/>
    <xf numFmtId="0" fontId="1" fillId="10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33" fillId="12" borderId="0" applyNumberFormat="0" applyBorder="0" applyAlignment="0" applyProtection="0"/>
    <xf numFmtId="0" fontId="15" fillId="12" borderId="0" applyNumberFormat="0" applyBorder="0" applyAlignment="0" applyProtection="0"/>
    <xf numFmtId="0" fontId="33" fillId="9" borderId="0" applyNumberFormat="0" applyBorder="0" applyAlignment="0" applyProtection="0"/>
    <xf numFmtId="0" fontId="15" fillId="9" borderId="0" applyNumberFormat="0" applyBorder="0" applyAlignment="0" applyProtection="0"/>
    <xf numFmtId="0" fontId="33" fillId="10" borderId="0" applyNumberFormat="0" applyBorder="0" applyAlignment="0" applyProtection="0"/>
    <xf numFmtId="0" fontId="15" fillId="10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26" fillId="3" borderId="0" applyNumberFormat="0" applyBorder="0" applyAlignment="0" applyProtection="0"/>
    <xf numFmtId="0" fontId="18" fillId="20" borderId="1" applyNumberFormat="0" applyAlignment="0" applyProtection="0"/>
    <xf numFmtId="0" fontId="23" fillId="21" borderId="2" applyNumberFormat="0" applyAlignment="0" applyProtection="0"/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167" fontId="12" fillId="0" borderId="0" applyFont="0" applyFill="0" applyBorder="0" applyAlignment="0" applyProtection="0"/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0" fontId="27" fillId="0" borderId="0" applyNumberFormat="0" applyFill="0" applyBorder="0" applyAlignment="0" applyProtection="0"/>
    <xf numFmtId="171" fontId="35" fillId="0" borderId="0" applyAlignment="0">
      <alignment wrapText="1"/>
    </xf>
    <xf numFmtId="0" fontId="30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37" fillId="22" borderId="7">
      <alignment horizontal="left" vertical="center"/>
      <protection locked="0"/>
    </xf>
    <xf numFmtId="49" fontId="37" fillId="22" borderId="7">
      <alignment horizontal="left" vertical="center"/>
    </xf>
    <xf numFmtId="4" fontId="37" fillId="22" borderId="7">
      <alignment horizontal="right" vertical="center"/>
      <protection locked="0"/>
    </xf>
    <xf numFmtId="4" fontId="37" fillId="22" borderId="7">
      <alignment horizontal="right" vertical="center"/>
    </xf>
    <xf numFmtId="4" fontId="38" fillId="22" borderId="7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4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4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" fontId="42" fillId="22" borderId="3">
      <alignment horizontal="right" vertical="center"/>
      <protection locked="0"/>
    </xf>
    <xf numFmtId="4" fontId="42" fillId="22" borderId="3">
      <alignment horizontal="right" vertical="center"/>
    </xf>
    <xf numFmtId="4" fontId="44" fillId="22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" fontId="46" fillId="0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9" fontId="45" fillId="0" borderId="3">
      <alignment horizontal="left" vertical="center"/>
      <protection locked="0"/>
    </xf>
    <xf numFmtId="49" fontId="46" fillId="0" borderId="3">
      <alignment horizontal="left" vertical="center"/>
      <protection locked="0"/>
    </xf>
    <xf numFmtId="4" fontId="45" fillId="0" borderId="3">
      <alignment horizontal="right" vertical="center"/>
      <protection locked="0"/>
    </xf>
    <xf numFmtId="0" fontId="28" fillId="0" borderId="8" applyNumberFormat="0" applyFill="0" applyAlignment="0" applyProtection="0"/>
    <xf numFmtId="0" fontId="25" fillId="23" borderId="0" applyNumberFormat="0" applyBorder="0" applyAlignment="0" applyProtection="0"/>
    <xf numFmtId="0" fontId="12" fillId="0" borderId="0"/>
    <xf numFmtId="0" fontId="12" fillId="0" borderId="0"/>
    <xf numFmtId="0" fontId="2" fillId="24" borderId="9" applyNumberFormat="0" applyFont="0" applyAlignment="0" applyProtection="0"/>
    <xf numFmtId="4" fontId="49" fillId="25" borderId="3">
      <alignment horizontal="right" vertical="center"/>
      <protection locked="0"/>
    </xf>
    <xf numFmtId="4" fontId="49" fillId="26" borderId="3">
      <alignment horizontal="right" vertical="center"/>
      <protection locked="0"/>
    </xf>
    <xf numFmtId="4" fontId="49" fillId="27" borderId="3">
      <alignment horizontal="right" vertical="center"/>
      <protection locked="0"/>
    </xf>
    <xf numFmtId="0" fontId="17" fillId="20" borderId="10" applyNumberFormat="0" applyAlignment="0" applyProtection="0"/>
    <xf numFmtId="49" fontId="34" fillId="0" borderId="3">
      <alignment horizontal="left" vertical="center" wrapText="1"/>
      <protection locked="0"/>
    </xf>
    <xf numFmtId="49" fontId="34" fillId="0" borderId="3">
      <alignment horizontal="left" vertical="center" wrapText="1"/>
      <protection locked="0"/>
    </xf>
    <xf numFmtId="0" fontId="24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15" fillId="16" borderId="0" applyNumberFormat="0" applyBorder="0" applyAlignment="0" applyProtection="0"/>
    <xf numFmtId="0" fontId="33" fillId="17" borderId="0" applyNumberFormat="0" applyBorder="0" applyAlignment="0" applyProtection="0"/>
    <xf numFmtId="0" fontId="15" fillId="17" borderId="0" applyNumberFormat="0" applyBorder="0" applyAlignment="0" applyProtection="0"/>
    <xf numFmtId="0" fontId="33" fillId="18" borderId="0" applyNumberFormat="0" applyBorder="0" applyAlignment="0" applyProtection="0"/>
    <xf numFmtId="0" fontId="15" fillId="18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9" borderId="0" applyNumberFormat="0" applyBorder="0" applyAlignment="0" applyProtection="0"/>
    <xf numFmtId="0" fontId="15" fillId="19" borderId="0" applyNumberFormat="0" applyBorder="0" applyAlignment="0" applyProtection="0"/>
    <xf numFmtId="0" fontId="50" fillId="7" borderId="1" applyNumberFormat="0" applyAlignment="0" applyProtection="0"/>
    <xf numFmtId="0" fontId="16" fillId="7" borderId="1" applyNumberFormat="0" applyAlignment="0" applyProtection="0"/>
    <xf numFmtId="0" fontId="51" fillId="20" borderId="10" applyNumberFormat="0" applyAlignment="0" applyProtection="0"/>
    <xf numFmtId="0" fontId="17" fillId="20" borderId="10" applyNumberFormat="0" applyAlignment="0" applyProtection="0"/>
    <xf numFmtId="0" fontId="52" fillId="20" borderId="1" applyNumberFormat="0" applyAlignment="0" applyProtection="0"/>
    <xf numFmtId="0" fontId="18" fillId="20" borderId="1" applyNumberFormat="0" applyAlignment="0" applyProtection="0"/>
    <xf numFmtId="172" fontId="12" fillId="0" borderId="0" applyFont="0" applyFill="0" applyBorder="0" applyAlignment="0" applyProtection="0"/>
    <xf numFmtId="0" fontId="53" fillId="0" borderId="4" applyNumberFormat="0" applyFill="0" applyAlignment="0" applyProtection="0"/>
    <xf numFmtId="0" fontId="19" fillId="0" borderId="4" applyNumberFormat="0" applyFill="0" applyAlignment="0" applyProtection="0"/>
    <xf numFmtId="0" fontId="54" fillId="0" borderId="5" applyNumberFormat="0" applyFill="0" applyAlignment="0" applyProtection="0"/>
    <xf numFmtId="0" fontId="20" fillId="0" borderId="5" applyNumberFormat="0" applyFill="0" applyAlignment="0" applyProtection="0"/>
    <xf numFmtId="0" fontId="55" fillId="0" borderId="6" applyNumberFormat="0" applyFill="0" applyAlignment="0" applyProtection="0"/>
    <xf numFmtId="0" fontId="21" fillId="0" borderId="6" applyNumberFormat="0" applyFill="0" applyAlignment="0" applyProtection="0"/>
    <xf numFmtId="0" fontId="5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6" fillId="0" borderId="11" applyNumberFormat="0" applyFill="0" applyAlignment="0" applyProtection="0"/>
    <xf numFmtId="0" fontId="22" fillId="0" borderId="11" applyNumberFormat="0" applyFill="0" applyAlignment="0" applyProtection="0"/>
    <xf numFmtId="0" fontId="57" fillId="21" borderId="2" applyNumberFormat="0" applyAlignment="0" applyProtection="0"/>
    <xf numFmtId="0" fontId="23" fillId="21" borderId="2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25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82" fillId="0" borderId="0"/>
    <xf numFmtId="0" fontId="12" fillId="0" borderId="0"/>
    <xf numFmtId="0" fontId="2" fillId="0" borderId="0"/>
    <xf numFmtId="0" fontId="1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59" fillId="3" borderId="0" applyNumberFormat="0" applyBorder="0" applyAlignment="0" applyProtection="0"/>
    <xf numFmtId="0" fontId="26" fillId="3" borderId="0" applyNumberFormat="0" applyBorder="0" applyAlignment="0" applyProtection="0"/>
    <xf numFmtId="0" fontId="6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1" fillId="24" borderId="9" applyNumberFormat="0" applyFont="0" applyAlignment="0" applyProtection="0"/>
    <xf numFmtId="0" fontId="12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8" applyNumberFormat="0" applyFill="0" applyAlignment="0" applyProtection="0"/>
    <xf numFmtId="0" fontId="28" fillId="0" borderId="8" applyNumberFormat="0" applyFill="0" applyAlignment="0" applyProtection="0"/>
    <xf numFmtId="0" fontId="3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3" fontId="65" fillId="0" borderId="0" applyFont="0" applyFill="0" applyBorder="0" applyAlignment="0" applyProtection="0"/>
    <xf numFmtId="174" fontId="6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66" fillId="4" borderId="0" applyNumberFormat="0" applyBorder="0" applyAlignment="0" applyProtection="0"/>
    <xf numFmtId="0" fontId="30" fillId="4" borderId="0" applyNumberFormat="0" applyBorder="0" applyAlignment="0" applyProtection="0"/>
    <xf numFmtId="176" fontId="67" fillId="22" borderId="12" applyFill="0" applyBorder="0">
      <alignment horizontal="center" vertical="center" wrapText="1"/>
      <protection locked="0"/>
    </xf>
    <xf numFmtId="171" fontId="68" fillId="0" borderId="0">
      <alignment wrapText="1"/>
    </xf>
    <xf numFmtId="171" fontId="35" fillId="0" borderId="0">
      <alignment wrapText="1"/>
    </xf>
  </cellStyleXfs>
  <cellXfs count="198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0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0" fontId="7" fillId="0" borderId="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right" vertical="center"/>
    </xf>
    <xf numFmtId="169" fontId="4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170" fontId="5" fillId="0" borderId="0" xfId="0" applyNumberFormat="1" applyFont="1" applyFill="1" applyAlignment="1">
      <alignment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 shrinkToFit="1"/>
    </xf>
    <xf numFmtId="0" fontId="5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169" fontId="5" fillId="0" borderId="0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left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9" fontId="5" fillId="0" borderId="3" xfId="0" applyNumberFormat="1" applyFont="1" applyFill="1" applyBorder="1" applyAlignment="1">
      <alignment horizontal="center" vertical="center" wrapText="1"/>
    </xf>
    <xf numFmtId="170" fontId="4" fillId="0" borderId="3" xfId="0" applyNumberFormat="1" applyFont="1" applyFill="1" applyBorder="1" applyAlignment="1">
      <alignment horizontal="center" vertical="center" wrapText="1"/>
    </xf>
    <xf numFmtId="178" fontId="4" fillId="28" borderId="3" xfId="0" applyNumberFormat="1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169" fontId="5" fillId="28" borderId="3" xfId="0" applyNumberFormat="1" applyFont="1" applyFill="1" applyBorder="1" applyAlignment="1">
      <alignment horizontal="center" vertical="center" wrapText="1"/>
    </xf>
    <xf numFmtId="169" fontId="5" fillId="0" borderId="0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177" fontId="4" fillId="28" borderId="3" xfId="0" applyNumberFormat="1" applyFont="1" applyFill="1" applyBorder="1" applyAlignment="1">
      <alignment horizontal="center" vertical="center" wrapText="1"/>
    </xf>
    <xf numFmtId="177" fontId="5" fillId="28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49" fontId="69" fillId="0" borderId="0" xfId="0" applyNumberFormat="1" applyFont="1" applyFill="1" applyBorder="1" applyAlignment="1">
      <alignment horizontal="center" vertical="center" wrapText="1"/>
    </xf>
    <xf numFmtId="0" fontId="7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72" fillId="0" borderId="0" xfId="0" applyFont="1" applyFill="1" applyAlignment="1">
      <alignment horizontal="center" vertical="center"/>
    </xf>
    <xf numFmtId="0" fontId="71" fillId="0" borderId="0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/>
    </xf>
    <xf numFmtId="0" fontId="74" fillId="0" borderId="0" xfId="0" applyFont="1" applyFill="1" applyBorder="1" applyAlignment="1"/>
    <xf numFmtId="0" fontId="76" fillId="0" borderId="0" xfId="0" applyFont="1" applyFill="1" applyBorder="1" applyAlignment="1">
      <alignment horizontal="center" vertical="center"/>
    </xf>
    <xf numFmtId="0" fontId="74" fillId="0" borderId="0" xfId="0" applyFont="1" applyFill="1" applyAlignment="1">
      <alignment horizontal="center" vertical="center"/>
    </xf>
    <xf numFmtId="0" fontId="71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0" fontId="71" fillId="0" borderId="15" xfId="0" applyFont="1" applyFill="1" applyBorder="1" applyAlignment="1">
      <alignment horizontal="left" vertical="center" wrapText="1"/>
    </xf>
    <xf numFmtId="0" fontId="71" fillId="0" borderId="15" xfId="0" applyFont="1" applyFill="1" applyBorder="1" applyAlignment="1">
      <alignment vertical="center"/>
    </xf>
    <xf numFmtId="0" fontId="71" fillId="0" borderId="16" xfId="0" applyFont="1" applyFill="1" applyBorder="1" applyAlignment="1">
      <alignment vertical="center"/>
    </xf>
    <xf numFmtId="0" fontId="71" fillId="0" borderId="3" xfId="0" applyFont="1" applyFill="1" applyBorder="1" applyAlignment="1">
      <alignment vertical="center"/>
    </xf>
    <xf numFmtId="0" fontId="71" fillId="0" borderId="15" xfId="0" applyFont="1" applyFill="1" applyBorder="1" applyAlignment="1">
      <alignment vertical="center" wrapText="1"/>
    </xf>
    <xf numFmtId="0" fontId="71" fillId="0" borderId="16" xfId="0" applyFont="1" applyFill="1" applyBorder="1" applyAlignment="1">
      <alignment vertical="center" wrapText="1"/>
    </xf>
    <xf numFmtId="0" fontId="71" fillId="0" borderId="17" xfId="0" applyFont="1" applyFill="1" applyBorder="1" applyAlignment="1">
      <alignment vertical="center" wrapText="1"/>
    </xf>
    <xf numFmtId="0" fontId="71" fillId="0" borderId="18" xfId="0" applyFont="1" applyFill="1" applyBorder="1" applyAlignment="1">
      <alignment vertical="center"/>
    </xf>
    <xf numFmtId="0" fontId="71" fillId="0" borderId="14" xfId="0" applyFont="1" applyFill="1" applyBorder="1" applyAlignment="1">
      <alignment horizontal="left" vertical="center" wrapText="1"/>
    </xf>
    <xf numFmtId="0" fontId="71" fillId="0" borderId="3" xfId="0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vertical="center" wrapText="1"/>
    </xf>
    <xf numFmtId="0" fontId="78" fillId="0" borderId="15" xfId="0" applyFont="1" applyFill="1" applyBorder="1" applyAlignment="1">
      <alignment horizontal="left" vertical="center" wrapText="1"/>
    </xf>
    <xf numFmtId="0" fontId="71" fillId="0" borderId="16" xfId="0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horizontal="left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2" fontId="5" fillId="28" borderId="3" xfId="0" applyNumberFormat="1" applyFont="1" applyFill="1" applyBorder="1" applyAlignment="1">
      <alignment horizontal="center" vertical="center" wrapText="1"/>
    </xf>
    <xf numFmtId="2" fontId="5" fillId="29" borderId="3" xfId="0" applyNumberFormat="1" applyFont="1" applyFill="1" applyBorder="1" applyAlignment="1">
      <alignment horizontal="center" vertical="center" wrapText="1"/>
    </xf>
    <xf numFmtId="2" fontId="4" fillId="28" borderId="3" xfId="0" applyNumberFormat="1" applyFont="1" applyFill="1" applyBorder="1" applyAlignment="1">
      <alignment horizontal="center" vertical="center" wrapText="1"/>
    </xf>
    <xf numFmtId="2" fontId="4" fillId="25" borderId="3" xfId="0" applyNumberFormat="1" applyFont="1" applyFill="1" applyBorder="1" applyAlignment="1">
      <alignment horizontal="center" vertical="center" wrapText="1"/>
    </xf>
    <xf numFmtId="2" fontId="4" fillId="0" borderId="15" xfId="0" applyNumberFormat="1" applyFont="1" applyFill="1" applyBorder="1" applyAlignment="1">
      <alignment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vertical="center" wrapText="1"/>
    </xf>
    <xf numFmtId="2" fontId="5" fillId="0" borderId="0" xfId="0" applyNumberFormat="1" applyFont="1" applyFill="1" applyAlignment="1">
      <alignment vertical="center"/>
    </xf>
    <xf numFmtId="180" fontId="9" fillId="0" borderId="0" xfId="346" applyNumberFormat="1" applyFont="1" applyFill="1" applyBorder="1" applyAlignment="1">
      <alignment horizontal="right" wrapText="1"/>
    </xf>
    <xf numFmtId="180" fontId="81" fillId="0" borderId="0" xfId="346" applyNumberFormat="1" applyFont="1" applyFill="1" applyBorder="1" applyAlignment="1">
      <alignment horizontal="right" wrapText="1"/>
    </xf>
    <xf numFmtId="0" fontId="71" fillId="0" borderId="0" xfId="0" applyFont="1" applyFill="1" applyBorder="1" applyAlignment="1">
      <alignment horizontal="left" vertical="center"/>
    </xf>
    <xf numFmtId="43" fontId="5" fillId="0" borderId="0" xfId="0" applyNumberFormat="1" applyFont="1" applyFill="1" applyAlignment="1">
      <alignment vertical="center"/>
    </xf>
    <xf numFmtId="180" fontId="5" fillId="0" borderId="0" xfId="0" applyNumberFormat="1" applyFont="1" applyFill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Alignment="1">
      <alignment vertical="center"/>
    </xf>
    <xf numFmtId="0" fontId="71" fillId="0" borderId="0" xfId="0" applyFont="1" applyFill="1" applyBorder="1" applyAlignment="1">
      <alignment horizontal="center" vertical="center"/>
    </xf>
    <xf numFmtId="2" fontId="5" fillId="31" borderId="3" xfId="0" applyNumberFormat="1" applyFont="1" applyFill="1" applyBorder="1" applyAlignment="1">
      <alignment horizontal="center" vertical="center" wrapText="1"/>
    </xf>
    <xf numFmtId="2" fontId="5" fillId="30" borderId="3" xfId="0" applyNumberFormat="1" applyFont="1" applyFill="1" applyBorder="1" applyAlignment="1">
      <alignment horizontal="center" vertical="center" wrapText="1"/>
    </xf>
    <xf numFmtId="0" fontId="71" fillId="0" borderId="15" xfId="0" applyFont="1" applyFill="1" applyBorder="1" applyAlignment="1">
      <alignment horizontal="left" vertical="center" wrapText="1"/>
    </xf>
    <xf numFmtId="0" fontId="71" fillId="0" borderId="16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8" fillId="0" borderId="15" xfId="0" applyFont="1" applyBorder="1" applyAlignment="1">
      <alignment horizontal="left" vertical="center" wrapText="1"/>
    </xf>
    <xf numFmtId="0" fontId="78" fillId="0" borderId="16" xfId="0" applyFont="1" applyBorder="1" applyAlignment="1">
      <alignment horizontal="left" vertical="center" wrapText="1"/>
    </xf>
    <xf numFmtId="0" fontId="71" fillId="0" borderId="14" xfId="0" applyFont="1" applyFill="1" applyBorder="1" applyAlignment="1">
      <alignment horizontal="center" vertical="center"/>
    </xf>
    <xf numFmtId="0" fontId="71" fillId="0" borderId="16" xfId="0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horizontal="center" vertical="center"/>
    </xf>
    <xf numFmtId="0" fontId="79" fillId="0" borderId="0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1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1" fillId="0" borderId="0" xfId="0" applyFont="1" applyFill="1" applyBorder="1" applyAlignment="1">
      <alignment vertical="center"/>
    </xf>
    <xf numFmtId="0" fontId="71" fillId="0" borderId="13" xfId="0" applyFont="1" applyFill="1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71" fillId="0" borderId="0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2" fontId="4" fillId="28" borderId="14" xfId="0" applyNumberFormat="1" applyFont="1" applyFill="1" applyBorder="1" applyAlignment="1">
      <alignment horizontal="center" vertical="center" wrapText="1"/>
    </xf>
    <xf numFmtId="2" fontId="4" fillId="28" borderId="1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169" fontId="5" fillId="0" borderId="14" xfId="0" applyNumberFormat="1" applyFont="1" applyFill="1" applyBorder="1" applyAlignment="1">
      <alignment horizontal="center" vertical="center" wrapText="1"/>
    </xf>
    <xf numFmtId="169" fontId="5" fillId="0" borderId="16" xfId="0" applyNumberFormat="1" applyFont="1" applyFill="1" applyBorder="1" applyAlignment="1">
      <alignment horizontal="center" vertical="center" wrapText="1"/>
    </xf>
    <xf numFmtId="177" fontId="5" fillId="0" borderId="14" xfId="0" applyNumberFormat="1" applyFont="1" applyFill="1" applyBorder="1" applyAlignment="1">
      <alignment horizontal="center" vertical="center" wrapText="1"/>
    </xf>
    <xf numFmtId="177" fontId="5" fillId="0" borderId="16" xfId="0" applyNumberFormat="1" applyFont="1" applyFill="1" applyBorder="1" applyAlignment="1">
      <alignment horizontal="center" vertical="center" wrapText="1"/>
    </xf>
    <xf numFmtId="177" fontId="4" fillId="0" borderId="14" xfId="0" applyNumberFormat="1" applyFont="1" applyFill="1" applyBorder="1" applyAlignment="1">
      <alignment horizontal="center" vertical="center" wrapText="1"/>
    </xf>
    <xf numFmtId="177" fontId="4" fillId="0" borderId="16" xfId="0" applyNumberFormat="1" applyFont="1" applyFill="1" applyBorder="1" applyAlignment="1">
      <alignment horizontal="center" vertical="center" wrapText="1"/>
    </xf>
    <xf numFmtId="177" fontId="4" fillId="0" borderId="14" xfId="0" applyNumberFormat="1" applyFont="1" applyFill="1" applyBorder="1" applyAlignment="1">
      <alignment horizontal="center" vertical="center"/>
    </xf>
    <xf numFmtId="177" fontId="4" fillId="0" borderId="16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28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178" fontId="5" fillId="0" borderId="14" xfId="0" applyNumberFormat="1" applyFont="1" applyFill="1" applyBorder="1" applyAlignment="1">
      <alignment horizontal="center" vertical="center" wrapText="1"/>
    </xf>
    <xf numFmtId="178" fontId="5" fillId="0" borderId="16" xfId="0" applyNumberFormat="1" applyFont="1" applyFill="1" applyBorder="1" applyAlignment="1">
      <alignment horizontal="center" vertical="center" wrapText="1"/>
    </xf>
    <xf numFmtId="178" fontId="5" fillId="28" borderId="14" xfId="0" applyNumberFormat="1" applyFont="1" applyFill="1" applyBorder="1" applyAlignment="1">
      <alignment horizontal="center" vertical="center" wrapText="1"/>
    </xf>
    <xf numFmtId="178" fontId="5" fillId="28" borderId="1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left" vertical="center" wrapText="1"/>
    </xf>
    <xf numFmtId="3" fontId="4" fillId="0" borderId="15" xfId="0" applyNumberFormat="1" applyFont="1" applyFill="1" applyBorder="1" applyAlignment="1">
      <alignment horizontal="left" vertical="center" wrapText="1"/>
    </xf>
    <xf numFmtId="3" fontId="4" fillId="0" borderId="16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/>
    </xf>
    <xf numFmtId="0" fontId="74" fillId="0" borderId="13" xfId="0" applyFont="1" applyFill="1" applyBorder="1" applyAlignment="1">
      <alignment horizontal="center" vertical="center" wrapText="1"/>
    </xf>
    <xf numFmtId="0" fontId="75" fillId="0" borderId="13" xfId="0" applyFont="1" applyFill="1" applyBorder="1" applyAlignment="1">
      <alignment horizontal="center" vertical="center" wrapText="1"/>
    </xf>
    <xf numFmtId="0" fontId="71" fillId="0" borderId="0" xfId="0" applyFont="1" applyFill="1" applyAlignment="1">
      <alignment horizontal="center" vertical="center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Звичайний" xfId="0" builtinId="0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Лист1"/>
      <sheetName val="МТР все 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ТРП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A314"/>
  <sheetViews>
    <sheetView tabSelected="1" view="pageBreakPreview" topLeftCell="A38" zoomScale="75" zoomScaleNormal="75" zoomScaleSheetLayoutView="75" workbookViewId="0">
      <selection activeCell="D38" sqref="D38"/>
    </sheetView>
  </sheetViews>
  <sheetFormatPr defaultColWidth="9.140625" defaultRowHeight="18.75"/>
  <cols>
    <col min="1" max="1" width="67.5703125" style="3" customWidth="1"/>
    <col min="2" max="2" width="17.85546875" style="23" customWidth="1"/>
    <col min="3" max="3" width="16.5703125" style="23" customWidth="1"/>
    <col min="4" max="4" width="16.85546875" style="23" customWidth="1"/>
    <col min="5" max="5" width="17.42578125" style="3" customWidth="1"/>
    <col min="6" max="9" width="16.28515625" style="3" customWidth="1"/>
    <col min="10" max="10" width="9.140625" style="3"/>
    <col min="11" max="11" width="18.28515625" style="3" customWidth="1"/>
    <col min="12" max="12" width="16.28515625" style="3" customWidth="1"/>
    <col min="13" max="13" width="16.5703125" style="3" bestFit="1" customWidth="1"/>
    <col min="14" max="14" width="15.7109375" style="3" customWidth="1"/>
    <col min="15" max="15" width="16.5703125" style="3" bestFit="1" customWidth="1"/>
    <col min="16" max="16" width="13.7109375" style="3" bestFit="1" customWidth="1"/>
    <col min="17" max="17" width="9.140625" style="3"/>
    <col min="18" max="18" width="15.5703125" style="3" bestFit="1" customWidth="1"/>
    <col min="19" max="16384" width="9.140625" style="3"/>
  </cols>
  <sheetData>
    <row r="1" spans="1:9" ht="20.25">
      <c r="A1" s="79"/>
      <c r="B1" s="74"/>
      <c r="C1" s="74"/>
      <c r="D1" s="74"/>
      <c r="E1" s="79"/>
      <c r="F1" s="79"/>
      <c r="G1" s="79"/>
      <c r="H1" s="79"/>
      <c r="I1" s="79"/>
    </row>
    <row r="2" spans="1:9" ht="20.25">
      <c r="A2" s="79"/>
      <c r="B2" s="74"/>
      <c r="C2" s="74"/>
      <c r="D2" s="74"/>
      <c r="E2" s="79"/>
      <c r="F2" s="79"/>
      <c r="G2" s="79"/>
      <c r="H2" s="79"/>
      <c r="I2" s="79"/>
    </row>
    <row r="3" spans="1:9" ht="20.25">
      <c r="A3" s="79"/>
      <c r="B3" s="74"/>
      <c r="C3" s="74"/>
      <c r="D3" s="74"/>
      <c r="E3" s="79"/>
      <c r="F3" s="79"/>
      <c r="G3" s="79"/>
      <c r="H3" s="79"/>
      <c r="I3" s="79"/>
    </row>
    <row r="4" spans="1:9" ht="20.25">
      <c r="A4" s="106" t="s">
        <v>170</v>
      </c>
      <c r="B4" s="74"/>
      <c r="C4" s="74"/>
      <c r="D4" s="74"/>
      <c r="E4" s="79"/>
      <c r="F4" s="133" t="s">
        <v>108</v>
      </c>
      <c r="G4" s="134"/>
      <c r="H4" s="134"/>
      <c r="I4" s="134"/>
    </row>
    <row r="5" spans="1:9" ht="20.25">
      <c r="A5" s="106" t="s">
        <v>172</v>
      </c>
      <c r="B5" s="74"/>
      <c r="C5" s="74"/>
      <c r="D5" s="74"/>
      <c r="E5" s="79"/>
      <c r="F5" s="135" t="s">
        <v>183</v>
      </c>
      <c r="G5" s="136"/>
      <c r="H5" s="136"/>
      <c r="I5" s="136"/>
    </row>
    <row r="6" spans="1:9" ht="20.25">
      <c r="A6" s="106" t="s">
        <v>173</v>
      </c>
      <c r="B6" s="74"/>
      <c r="C6" s="74"/>
      <c r="D6" s="74"/>
      <c r="E6" s="79"/>
      <c r="F6" s="137"/>
      <c r="G6" s="136"/>
      <c r="H6" s="136"/>
      <c r="I6" s="136"/>
    </row>
    <row r="7" spans="1:9" ht="30" customHeight="1">
      <c r="A7" s="80" t="s">
        <v>174</v>
      </c>
      <c r="B7" s="74"/>
      <c r="C7" s="74"/>
      <c r="D7" s="74"/>
      <c r="E7" s="79"/>
      <c r="F7" s="138" t="s">
        <v>180</v>
      </c>
      <c r="G7" s="139"/>
      <c r="H7" s="139"/>
      <c r="I7" s="139"/>
    </row>
    <row r="8" spans="1:9" ht="24" customHeight="1">
      <c r="A8" s="106" t="s">
        <v>190</v>
      </c>
      <c r="B8" s="74"/>
      <c r="C8" s="74"/>
      <c r="D8" s="74"/>
      <c r="E8" s="79"/>
      <c r="F8" s="140" t="s">
        <v>191</v>
      </c>
      <c r="G8" s="136"/>
      <c r="H8" s="136"/>
      <c r="I8" s="136"/>
    </row>
    <row r="9" spans="1:9" ht="20.25">
      <c r="A9" s="79"/>
      <c r="B9" s="74"/>
      <c r="C9" s="74"/>
      <c r="D9" s="74"/>
      <c r="E9" s="79"/>
      <c r="F9" s="79"/>
      <c r="G9" s="79"/>
      <c r="H9" s="79"/>
      <c r="I9" s="79"/>
    </row>
    <row r="10" spans="1:9" ht="20.25">
      <c r="A10" s="79"/>
      <c r="B10" s="74"/>
      <c r="C10" s="74"/>
      <c r="D10" s="74"/>
      <c r="E10" s="79"/>
      <c r="F10" s="79"/>
      <c r="G10" s="79"/>
      <c r="H10" s="79"/>
      <c r="I10" s="79"/>
    </row>
    <row r="11" spans="1:9" ht="20.25">
      <c r="A11" s="79"/>
      <c r="B11" s="74"/>
      <c r="C11" s="74"/>
      <c r="D11" s="74"/>
      <c r="E11" s="79"/>
      <c r="F11" s="79"/>
      <c r="G11" s="79"/>
      <c r="H11" s="84" t="s">
        <v>87</v>
      </c>
      <c r="I11" s="90" t="s">
        <v>185</v>
      </c>
    </row>
    <row r="12" spans="1:9" ht="20.25">
      <c r="A12" s="79"/>
      <c r="B12" s="74"/>
      <c r="C12" s="74"/>
      <c r="D12" s="74"/>
      <c r="E12" s="79"/>
      <c r="F12" s="79"/>
      <c r="G12" s="79"/>
      <c r="H12" s="84" t="s">
        <v>88</v>
      </c>
      <c r="I12" s="90"/>
    </row>
    <row r="13" spans="1:9" ht="20.25">
      <c r="A13" s="79"/>
      <c r="B13" s="74"/>
      <c r="C13" s="74"/>
      <c r="D13" s="74"/>
      <c r="E13" s="79"/>
      <c r="F13" s="79"/>
      <c r="G13" s="79"/>
      <c r="H13" s="84" t="s">
        <v>89</v>
      </c>
      <c r="I13" s="90"/>
    </row>
    <row r="14" spans="1:9" ht="20.25">
      <c r="A14" s="79"/>
      <c r="B14" s="74"/>
      <c r="C14" s="74"/>
      <c r="D14" s="74"/>
      <c r="E14" s="79"/>
      <c r="F14" s="79"/>
      <c r="G14" s="79"/>
      <c r="H14" s="84" t="s">
        <v>90</v>
      </c>
      <c r="I14" s="90"/>
    </row>
    <row r="15" spans="1:9" ht="20.25">
      <c r="A15" s="79"/>
      <c r="B15" s="74"/>
      <c r="C15" s="74"/>
      <c r="D15" s="74"/>
      <c r="E15" s="79"/>
      <c r="F15" s="79"/>
      <c r="G15" s="79"/>
      <c r="H15" s="129" t="s">
        <v>91</v>
      </c>
      <c r="I15" s="130"/>
    </row>
    <row r="16" spans="1:9" ht="20.25">
      <c r="A16" s="79"/>
      <c r="B16" s="74"/>
      <c r="C16" s="74"/>
      <c r="D16" s="74"/>
      <c r="E16" s="79"/>
      <c r="F16" s="79"/>
      <c r="G16" s="79"/>
      <c r="H16" s="79"/>
      <c r="I16" s="79"/>
    </row>
    <row r="17" spans="1:9" ht="20.25">
      <c r="A17" s="132" t="s">
        <v>187</v>
      </c>
      <c r="B17" s="132"/>
      <c r="C17" s="132"/>
      <c r="D17" s="132"/>
      <c r="E17" s="132"/>
      <c r="F17" s="132"/>
      <c r="G17" s="132"/>
      <c r="H17" s="132"/>
      <c r="I17" s="132"/>
    </row>
    <row r="18" spans="1:9" ht="20.25">
      <c r="A18" s="112"/>
      <c r="B18" s="133"/>
      <c r="C18" s="133"/>
      <c r="D18" s="133"/>
      <c r="E18" s="133"/>
      <c r="F18" s="79"/>
      <c r="G18" s="79"/>
      <c r="H18" s="131" t="s">
        <v>54</v>
      </c>
      <c r="I18" s="131"/>
    </row>
    <row r="19" spans="1:9" ht="60.75" customHeight="1">
      <c r="A19" s="89" t="s">
        <v>8</v>
      </c>
      <c r="B19" s="115" t="s">
        <v>179</v>
      </c>
      <c r="C19" s="115"/>
      <c r="D19" s="115"/>
      <c r="E19" s="115"/>
      <c r="F19" s="115"/>
      <c r="G19" s="116"/>
      <c r="H19" s="84" t="s">
        <v>40</v>
      </c>
      <c r="I19" s="90">
        <v>40238468</v>
      </c>
    </row>
    <row r="20" spans="1:9" ht="32.25" customHeight="1">
      <c r="A20" s="89" t="s">
        <v>164</v>
      </c>
      <c r="B20" s="115" t="s">
        <v>175</v>
      </c>
      <c r="C20" s="115"/>
      <c r="D20" s="115"/>
      <c r="E20" s="115"/>
      <c r="F20" s="82"/>
      <c r="G20" s="83"/>
      <c r="H20" s="84" t="s">
        <v>39</v>
      </c>
      <c r="I20" s="90">
        <v>420</v>
      </c>
    </row>
    <row r="21" spans="1:9" ht="28.5" customHeight="1">
      <c r="A21" s="89" t="s">
        <v>10</v>
      </c>
      <c r="B21" s="115" t="s">
        <v>162</v>
      </c>
      <c r="C21" s="115"/>
      <c r="D21" s="115"/>
      <c r="E21" s="115"/>
      <c r="F21" s="82"/>
      <c r="G21" s="83"/>
      <c r="H21" s="84" t="s">
        <v>38</v>
      </c>
      <c r="I21" s="90">
        <v>7324582000</v>
      </c>
    </row>
    <row r="22" spans="1:9" ht="30" customHeight="1">
      <c r="A22" s="89" t="s">
        <v>9</v>
      </c>
      <c r="B22" s="115" t="s">
        <v>163</v>
      </c>
      <c r="C22" s="115"/>
      <c r="D22" s="115"/>
      <c r="E22" s="115"/>
      <c r="F22" s="85"/>
      <c r="G22" s="86"/>
      <c r="H22" s="84" t="s">
        <v>4</v>
      </c>
      <c r="I22" s="90"/>
    </row>
    <row r="23" spans="1:9" ht="28.5" customHeight="1">
      <c r="A23" s="89" t="s">
        <v>171</v>
      </c>
      <c r="B23" s="115" t="s">
        <v>94</v>
      </c>
      <c r="C23" s="115"/>
      <c r="D23" s="115"/>
      <c r="E23" s="115"/>
      <c r="F23" s="115"/>
      <c r="G23" s="116"/>
      <c r="H23" s="84" t="s">
        <v>3</v>
      </c>
      <c r="I23" s="90"/>
    </row>
    <row r="24" spans="1:9" ht="32.25" customHeight="1">
      <c r="A24" s="89" t="s">
        <v>13</v>
      </c>
      <c r="B24" s="115" t="s">
        <v>156</v>
      </c>
      <c r="C24" s="115"/>
      <c r="D24" s="115"/>
      <c r="E24" s="115"/>
      <c r="F24" s="85"/>
      <c r="G24" s="87"/>
      <c r="H24" s="88" t="s">
        <v>5</v>
      </c>
      <c r="I24" s="90" t="s">
        <v>161</v>
      </c>
    </row>
    <row r="25" spans="1:9" ht="32.25" customHeight="1">
      <c r="A25" s="89" t="s">
        <v>33</v>
      </c>
      <c r="B25" s="115">
        <v>34</v>
      </c>
      <c r="C25" s="115"/>
      <c r="D25" s="115"/>
      <c r="E25" s="115"/>
      <c r="F25" s="81"/>
      <c r="G25" s="92"/>
      <c r="H25" s="94"/>
      <c r="I25" s="93"/>
    </row>
    <row r="26" spans="1:9" ht="29.25" customHeight="1">
      <c r="A26" s="89" t="s">
        <v>6</v>
      </c>
      <c r="B26" s="115" t="s">
        <v>188</v>
      </c>
      <c r="C26" s="115"/>
      <c r="D26" s="115"/>
      <c r="E26" s="115"/>
      <c r="F26" s="127"/>
      <c r="G26" s="128"/>
      <c r="H26" s="94"/>
      <c r="I26" s="86"/>
    </row>
    <row r="27" spans="1:9" ht="31.5" customHeight="1">
      <c r="A27" s="89" t="s">
        <v>7</v>
      </c>
      <c r="B27" s="115" t="s">
        <v>176</v>
      </c>
      <c r="C27" s="115"/>
      <c r="D27" s="115"/>
      <c r="E27" s="115"/>
      <c r="F27" s="85"/>
      <c r="G27" s="85"/>
      <c r="H27" s="91"/>
      <c r="I27" s="86"/>
    </row>
    <row r="28" spans="1:9" ht="33" customHeight="1">
      <c r="A28" s="89" t="s">
        <v>178</v>
      </c>
      <c r="B28" s="115" t="s">
        <v>181</v>
      </c>
      <c r="C28" s="115"/>
      <c r="D28" s="115"/>
      <c r="E28" s="115"/>
      <c r="F28" s="115"/>
      <c r="G28" s="82"/>
      <c r="H28" s="84"/>
      <c r="I28" s="83"/>
    </row>
    <row r="30" spans="1:9">
      <c r="A30" s="35"/>
      <c r="B30" s="37"/>
      <c r="C30" s="35"/>
      <c r="D30" s="35"/>
      <c r="E30" s="35"/>
      <c r="F30" s="35"/>
      <c r="G30" s="35"/>
      <c r="H30" s="35"/>
      <c r="I30" s="35" t="s">
        <v>94</v>
      </c>
    </row>
    <row r="31" spans="1:9" ht="36" customHeight="1">
      <c r="A31" s="126" t="s">
        <v>55</v>
      </c>
      <c r="B31" s="125" t="s">
        <v>11</v>
      </c>
      <c r="C31" s="125" t="s">
        <v>15</v>
      </c>
      <c r="D31" s="125" t="s">
        <v>169</v>
      </c>
      <c r="E31" s="125" t="s">
        <v>84</v>
      </c>
      <c r="F31" s="125" t="s">
        <v>44</v>
      </c>
      <c r="G31" s="125"/>
      <c r="H31" s="125"/>
      <c r="I31" s="125"/>
    </row>
    <row r="32" spans="1:9" ht="61.5" customHeight="1">
      <c r="A32" s="126"/>
      <c r="B32" s="125"/>
      <c r="C32" s="125"/>
      <c r="D32" s="125"/>
      <c r="E32" s="125"/>
      <c r="F32" s="14" t="s">
        <v>45</v>
      </c>
      <c r="G32" s="14" t="s">
        <v>46</v>
      </c>
      <c r="H32" s="14" t="s">
        <v>47</v>
      </c>
      <c r="I32" s="14" t="s">
        <v>21</v>
      </c>
    </row>
    <row r="33" spans="1:27" ht="18" customHeight="1">
      <c r="A33" s="5">
        <v>1</v>
      </c>
      <c r="B33" s="6">
        <v>2</v>
      </c>
      <c r="C33" s="6">
        <v>3</v>
      </c>
      <c r="D33" s="6">
        <v>4</v>
      </c>
      <c r="E33" s="6">
        <v>5</v>
      </c>
      <c r="F33" s="6">
        <v>6</v>
      </c>
      <c r="G33" s="6">
        <v>7</v>
      </c>
      <c r="H33" s="6">
        <v>8</v>
      </c>
      <c r="I33" s="6">
        <v>9</v>
      </c>
    </row>
    <row r="34" spans="1:27" ht="18" customHeight="1">
      <c r="A34" s="123" t="s">
        <v>86</v>
      </c>
      <c r="B34" s="123"/>
      <c r="C34" s="123"/>
      <c r="D34" s="123"/>
      <c r="E34" s="123"/>
      <c r="F34" s="123"/>
      <c r="G34" s="123"/>
      <c r="H34" s="123"/>
      <c r="I34" s="124"/>
    </row>
    <row r="35" spans="1:27" s="4" customFormat="1" ht="20.100000000000001" customHeight="1">
      <c r="A35" s="119" t="s">
        <v>97</v>
      </c>
      <c r="B35" s="119"/>
      <c r="C35" s="119"/>
      <c r="D35" s="119"/>
      <c r="E35" s="119"/>
      <c r="F35" s="119"/>
      <c r="G35" s="119"/>
      <c r="H35" s="119"/>
      <c r="I35" s="119"/>
    </row>
    <row r="36" spans="1:27" s="4" customFormat="1" ht="37.5">
      <c r="A36" s="7" t="s">
        <v>92</v>
      </c>
      <c r="B36" s="8">
        <v>100</v>
      </c>
      <c r="C36" s="95">
        <v>0</v>
      </c>
      <c r="D36" s="95">
        <v>0</v>
      </c>
      <c r="E36" s="98">
        <f>F36+G36+H36+I36</f>
        <v>9400</v>
      </c>
      <c r="F36" s="113">
        <v>2300</v>
      </c>
      <c r="G36" s="113">
        <v>2400</v>
      </c>
      <c r="H36" s="113">
        <v>2400</v>
      </c>
      <c r="I36" s="113">
        <v>2300</v>
      </c>
      <c r="K36" s="109"/>
      <c r="L36" s="109"/>
      <c r="M36" s="109"/>
    </row>
    <row r="37" spans="1:27" s="4" customFormat="1">
      <c r="A37" s="7" t="s">
        <v>177</v>
      </c>
      <c r="B37" s="8">
        <v>110</v>
      </c>
      <c r="C37" s="95"/>
      <c r="D37" s="95"/>
      <c r="E37" s="98">
        <v>0</v>
      </c>
      <c r="F37" s="95">
        <v>0</v>
      </c>
      <c r="G37" s="95">
        <v>0</v>
      </c>
      <c r="H37" s="95">
        <v>0</v>
      </c>
      <c r="I37" s="95">
        <v>0</v>
      </c>
      <c r="K37" s="109"/>
    </row>
    <row r="38" spans="1:27" s="4" customFormat="1" ht="37.5">
      <c r="A38" s="7" t="s">
        <v>93</v>
      </c>
      <c r="B38" s="8">
        <v>120</v>
      </c>
      <c r="C38" s="95">
        <f>SUM(C39:C40)</f>
        <v>0</v>
      </c>
      <c r="D38" s="95">
        <f>SUM(D39:D40)</f>
        <v>0</v>
      </c>
      <c r="E38" s="98">
        <f>F38+G38+H38+I38</f>
        <v>700</v>
      </c>
      <c r="F38" s="114">
        <v>190</v>
      </c>
      <c r="G38" s="114">
        <v>170</v>
      </c>
      <c r="H38" s="114">
        <v>170</v>
      </c>
      <c r="I38" s="114">
        <v>170</v>
      </c>
      <c r="K38" s="110"/>
    </row>
    <row r="39" spans="1:27" s="4" customFormat="1">
      <c r="A39" s="60" t="s">
        <v>186</v>
      </c>
      <c r="B39" s="63">
        <v>121</v>
      </c>
      <c r="C39" s="95"/>
      <c r="D39" s="95"/>
      <c r="E39" s="98">
        <f>F39+G39+H39+I39</f>
        <v>380</v>
      </c>
      <c r="F39" s="114">
        <v>95</v>
      </c>
      <c r="G39" s="114">
        <v>95</v>
      </c>
      <c r="H39" s="114">
        <v>95</v>
      </c>
      <c r="I39" s="114">
        <v>95</v>
      </c>
    </row>
    <row r="40" spans="1:27" s="4" customFormat="1">
      <c r="A40" s="60" t="s">
        <v>184</v>
      </c>
      <c r="B40" s="63">
        <v>122</v>
      </c>
      <c r="C40" s="95"/>
      <c r="D40" s="95"/>
      <c r="E40" s="98">
        <f>F40+G40+H40+I40</f>
        <v>320</v>
      </c>
      <c r="F40" s="114">
        <v>95</v>
      </c>
      <c r="G40" s="114">
        <v>75</v>
      </c>
      <c r="H40" s="114">
        <v>75</v>
      </c>
      <c r="I40" s="114">
        <v>75</v>
      </c>
    </row>
    <row r="41" spans="1:27" s="4" customFormat="1">
      <c r="A41" s="7" t="s">
        <v>140</v>
      </c>
      <c r="B41" s="8">
        <v>130</v>
      </c>
      <c r="C41" s="97">
        <f>SUM(C42:C43)</f>
        <v>0</v>
      </c>
      <c r="D41" s="97">
        <f>SUM(D42:D43)</f>
        <v>0</v>
      </c>
      <c r="E41" s="98">
        <f t="shared" ref="E41:E43" si="0">SUM(F41:I41)</f>
        <v>0</v>
      </c>
      <c r="F41" s="97">
        <f>SUM(F42:F43)</f>
        <v>0</v>
      </c>
      <c r="G41" s="97">
        <f>SUM(G42:G43)</f>
        <v>0</v>
      </c>
      <c r="H41" s="97">
        <f>SUM(H42:H43)</f>
        <v>0</v>
      </c>
      <c r="I41" s="97">
        <f>SUM(I42:I43)</f>
        <v>0</v>
      </c>
    </row>
    <row r="42" spans="1:27" s="4" customFormat="1">
      <c r="A42" s="60" t="s">
        <v>141</v>
      </c>
      <c r="B42" s="64">
        <v>131</v>
      </c>
      <c r="C42" s="95"/>
      <c r="D42" s="95"/>
      <c r="E42" s="98">
        <f t="shared" si="0"/>
        <v>0</v>
      </c>
      <c r="F42" s="95"/>
      <c r="G42" s="95"/>
      <c r="H42" s="95"/>
      <c r="I42" s="95"/>
    </row>
    <row r="43" spans="1:27" s="4" customFormat="1">
      <c r="A43" s="60" t="s">
        <v>142</v>
      </c>
      <c r="B43" s="64">
        <v>132</v>
      </c>
      <c r="C43" s="95"/>
      <c r="D43" s="95"/>
      <c r="E43" s="98">
        <f t="shared" si="0"/>
        <v>0</v>
      </c>
      <c r="F43" s="95"/>
      <c r="G43" s="95"/>
      <c r="H43" s="95"/>
      <c r="I43" s="95"/>
    </row>
    <row r="44" spans="1:27" s="2" customFormat="1" ht="20.100000000000001" customHeight="1">
      <c r="A44" s="122" t="s">
        <v>147</v>
      </c>
      <c r="B44" s="123"/>
      <c r="C44" s="123"/>
      <c r="D44" s="123"/>
      <c r="E44" s="123"/>
      <c r="F44" s="123"/>
      <c r="G44" s="123"/>
      <c r="H44" s="123"/>
      <c r="I44" s="124"/>
      <c r="K44" s="3"/>
      <c r="AA44" s="4"/>
    </row>
    <row r="45" spans="1:27" s="2" customFormat="1" ht="20.100000000000001" customHeight="1">
      <c r="A45" s="7" t="s">
        <v>121</v>
      </c>
      <c r="B45" s="5">
        <v>200</v>
      </c>
      <c r="C45" s="95"/>
      <c r="D45" s="95"/>
      <c r="E45" s="98">
        <f>F45+G45+H45+I45</f>
        <v>7100</v>
      </c>
      <c r="F45" s="95">
        <v>1775</v>
      </c>
      <c r="G45" s="95">
        <v>1775</v>
      </c>
      <c r="H45" s="95">
        <v>1775</v>
      </c>
      <c r="I45" s="95">
        <v>1775</v>
      </c>
      <c r="K45" s="104"/>
      <c r="L45" s="103"/>
      <c r="M45" s="107"/>
      <c r="N45" s="107"/>
      <c r="O45" s="107"/>
      <c r="P45" s="111"/>
      <c r="R45" s="103"/>
    </row>
    <row r="46" spans="1:27" s="2" customFormat="1" ht="20.100000000000001" customHeight="1">
      <c r="A46" s="7" t="s">
        <v>122</v>
      </c>
      <c r="B46" s="5">
        <v>210</v>
      </c>
      <c r="C46" s="95"/>
      <c r="D46" s="95"/>
      <c r="E46" s="98">
        <f>F46+G46+H46+I46</f>
        <v>1562</v>
      </c>
      <c r="F46" s="113">
        <v>390.5</v>
      </c>
      <c r="G46" s="113">
        <v>390.5</v>
      </c>
      <c r="H46" s="113">
        <v>390.5</v>
      </c>
      <c r="I46" s="113">
        <v>390.5</v>
      </c>
      <c r="K46" s="104"/>
      <c r="L46" s="103"/>
      <c r="M46" s="107"/>
      <c r="N46" s="107"/>
      <c r="P46" s="111"/>
      <c r="R46" s="103"/>
    </row>
    <row r="47" spans="1:27" s="2" customFormat="1" ht="19.5" customHeight="1">
      <c r="A47" s="7" t="s">
        <v>123</v>
      </c>
      <c r="B47" s="5">
        <v>220</v>
      </c>
      <c r="C47" s="95"/>
      <c r="D47" s="95"/>
      <c r="E47" s="98">
        <f>F47+G47+H47+I47</f>
        <v>295</v>
      </c>
      <c r="F47" s="95">
        <v>74</v>
      </c>
      <c r="G47" s="95">
        <v>74</v>
      </c>
      <c r="H47" s="95">
        <v>74</v>
      </c>
      <c r="I47" s="95">
        <v>73</v>
      </c>
      <c r="K47" s="104"/>
      <c r="L47" s="103"/>
      <c r="M47" s="107"/>
      <c r="N47" s="107"/>
      <c r="P47" s="111"/>
      <c r="R47" s="103"/>
    </row>
    <row r="48" spans="1:27" s="2" customFormat="1" ht="20.100000000000001" customHeight="1">
      <c r="A48" s="7" t="s">
        <v>124</v>
      </c>
      <c r="B48" s="5">
        <v>230</v>
      </c>
      <c r="C48" s="95"/>
      <c r="D48" s="95"/>
      <c r="E48" s="98">
        <f>F48+G48+H48+I48</f>
        <v>630</v>
      </c>
      <c r="F48" s="95">
        <v>175</v>
      </c>
      <c r="G48" s="95">
        <v>175</v>
      </c>
      <c r="H48" s="95">
        <v>175</v>
      </c>
      <c r="I48" s="95">
        <v>105</v>
      </c>
      <c r="K48" s="104"/>
      <c r="L48" s="103"/>
      <c r="M48" s="107"/>
      <c r="N48" s="107"/>
      <c r="P48" s="111"/>
      <c r="R48" s="103"/>
    </row>
    <row r="49" spans="1:18" s="2" customFormat="1" ht="20.100000000000001" customHeight="1">
      <c r="A49" s="7" t="s">
        <v>125</v>
      </c>
      <c r="B49" s="5">
        <v>240</v>
      </c>
      <c r="C49" s="95"/>
      <c r="D49" s="95"/>
      <c r="E49" s="98">
        <f t="shared" ref="E49:E60" si="1">SUM(F49:I49)</f>
        <v>0</v>
      </c>
      <c r="F49" s="95"/>
      <c r="G49" s="95"/>
      <c r="H49" s="95"/>
      <c r="I49" s="95"/>
      <c r="K49" s="104"/>
      <c r="L49" s="103"/>
      <c r="M49" s="107"/>
      <c r="N49" s="107"/>
      <c r="P49" s="111"/>
      <c r="R49" s="103"/>
    </row>
    <row r="50" spans="1:18" s="2" customFormat="1" ht="20.100000000000001" customHeight="1">
      <c r="A50" s="7" t="s">
        <v>126</v>
      </c>
      <c r="B50" s="5">
        <v>250</v>
      </c>
      <c r="C50" s="95"/>
      <c r="D50" s="95"/>
      <c r="E50" s="98">
        <f>F50+G50+H50+I50</f>
        <v>359</v>
      </c>
      <c r="F50" s="95">
        <v>90</v>
      </c>
      <c r="G50" s="95">
        <v>90</v>
      </c>
      <c r="H50" s="95">
        <v>90</v>
      </c>
      <c r="I50" s="95">
        <v>89</v>
      </c>
      <c r="K50" s="105"/>
      <c r="L50" s="103"/>
      <c r="M50" s="107"/>
      <c r="N50" s="107"/>
      <c r="P50" s="111"/>
      <c r="R50" s="103"/>
    </row>
    <row r="51" spans="1:18" s="2" customFormat="1" ht="20.100000000000001" customHeight="1">
      <c r="A51" s="7" t="s">
        <v>127</v>
      </c>
      <c r="B51" s="5">
        <v>260</v>
      </c>
      <c r="C51" s="95"/>
      <c r="D51" s="95"/>
      <c r="E51" s="98">
        <f>F51+G51+H51+I51</f>
        <v>10</v>
      </c>
      <c r="F51" s="95">
        <v>2.5</v>
      </c>
      <c r="G51" s="95">
        <v>2.5</v>
      </c>
      <c r="H51" s="95">
        <v>2.5</v>
      </c>
      <c r="I51" s="95">
        <v>2.5</v>
      </c>
      <c r="K51" s="105"/>
      <c r="L51" s="103"/>
      <c r="M51" s="107"/>
      <c r="N51" s="107"/>
      <c r="P51" s="111"/>
      <c r="R51" s="103"/>
    </row>
    <row r="52" spans="1:18" s="2" customFormat="1" ht="20.100000000000001" customHeight="1">
      <c r="A52" s="7" t="s">
        <v>135</v>
      </c>
      <c r="B52" s="5">
        <v>270</v>
      </c>
      <c r="C52" s="95">
        <f>C53+C54+C55+C56+C57+C58</f>
        <v>0</v>
      </c>
      <c r="D52" s="95">
        <f>D53+D54+D55+D56+D57+D58</f>
        <v>0</v>
      </c>
      <c r="E52" s="98">
        <f>F52+G52+H52+I52</f>
        <v>250</v>
      </c>
      <c r="F52" s="95">
        <v>100</v>
      </c>
      <c r="G52" s="95">
        <v>25</v>
      </c>
      <c r="H52" s="95">
        <v>25</v>
      </c>
      <c r="I52" s="95">
        <v>100</v>
      </c>
      <c r="K52" s="105"/>
      <c r="L52" s="103"/>
      <c r="M52" s="107"/>
      <c r="N52" s="107"/>
      <c r="P52" s="111"/>
    </row>
    <row r="53" spans="1:18" s="2" customFormat="1" ht="20.100000000000001" customHeight="1">
      <c r="A53" s="60" t="s">
        <v>128</v>
      </c>
      <c r="B53" s="5">
        <v>271</v>
      </c>
      <c r="C53" s="95"/>
      <c r="D53" s="95"/>
      <c r="E53" s="98">
        <f t="shared" si="1"/>
        <v>0</v>
      </c>
      <c r="F53" s="95"/>
      <c r="G53" s="95"/>
      <c r="H53" s="95"/>
      <c r="I53" s="95"/>
      <c r="K53" s="104"/>
      <c r="L53" s="103"/>
      <c r="M53" s="107"/>
      <c r="N53" s="107"/>
      <c r="P53" s="111"/>
      <c r="R53" s="103"/>
    </row>
    <row r="54" spans="1:18" s="2" customFormat="1" ht="20.100000000000001" customHeight="1">
      <c r="A54" s="60" t="s">
        <v>129</v>
      </c>
      <c r="B54" s="5">
        <v>272</v>
      </c>
      <c r="C54" s="95"/>
      <c r="D54" s="95"/>
      <c r="E54" s="98">
        <f t="shared" si="1"/>
        <v>0</v>
      </c>
      <c r="F54" s="95"/>
      <c r="G54" s="95"/>
      <c r="H54" s="95"/>
      <c r="I54" s="95"/>
      <c r="K54" s="104"/>
      <c r="L54" s="103"/>
      <c r="M54" s="107"/>
      <c r="N54" s="107"/>
      <c r="P54" s="111"/>
      <c r="R54" s="103"/>
    </row>
    <row r="55" spans="1:18" s="2" customFormat="1" ht="20.100000000000001" customHeight="1">
      <c r="A55" s="60" t="s">
        <v>130</v>
      </c>
      <c r="B55" s="5">
        <v>273</v>
      </c>
      <c r="C55" s="95"/>
      <c r="D55" s="95"/>
      <c r="E55" s="98">
        <f t="shared" si="1"/>
        <v>0</v>
      </c>
      <c r="F55" s="95"/>
      <c r="G55" s="95"/>
      <c r="H55" s="95"/>
      <c r="I55" s="95"/>
      <c r="K55" s="104"/>
      <c r="L55" s="103"/>
      <c r="M55" s="107"/>
      <c r="N55" s="107"/>
      <c r="P55" s="111"/>
      <c r="R55" s="103"/>
    </row>
    <row r="56" spans="1:18" s="2" customFormat="1" ht="20.100000000000001" customHeight="1">
      <c r="A56" s="60" t="s">
        <v>131</v>
      </c>
      <c r="B56" s="5">
        <v>274</v>
      </c>
      <c r="C56" s="95"/>
      <c r="D56" s="95"/>
      <c r="E56" s="98">
        <f t="shared" si="1"/>
        <v>0</v>
      </c>
      <c r="F56" s="95"/>
      <c r="G56" s="95"/>
      <c r="H56" s="95"/>
      <c r="I56" s="95"/>
      <c r="K56" s="104"/>
      <c r="L56" s="103"/>
      <c r="M56" s="107"/>
      <c r="N56" s="107"/>
      <c r="P56" s="111"/>
      <c r="R56" s="103"/>
    </row>
    <row r="57" spans="1:18" s="2" customFormat="1" ht="20.100000000000001" customHeight="1">
      <c r="A57" s="60" t="s">
        <v>132</v>
      </c>
      <c r="B57" s="5">
        <v>275</v>
      </c>
      <c r="C57" s="95"/>
      <c r="D57" s="95"/>
      <c r="E57" s="98">
        <f t="shared" si="1"/>
        <v>0</v>
      </c>
      <c r="F57" s="95"/>
      <c r="G57" s="95"/>
      <c r="H57" s="95"/>
      <c r="I57" s="95"/>
      <c r="K57" s="104"/>
      <c r="L57" s="103"/>
      <c r="M57" s="107"/>
      <c r="N57" s="107"/>
      <c r="P57" s="111"/>
      <c r="R57" s="103"/>
    </row>
    <row r="58" spans="1:18" s="2" customFormat="1" ht="20.100000000000001" customHeight="1">
      <c r="A58" s="60" t="s">
        <v>133</v>
      </c>
      <c r="B58" s="5">
        <v>276</v>
      </c>
      <c r="C58" s="95"/>
      <c r="D58" s="95"/>
      <c r="E58" s="98">
        <f t="shared" si="1"/>
        <v>0</v>
      </c>
      <c r="F58" s="95"/>
      <c r="G58" s="95"/>
      <c r="H58" s="95"/>
      <c r="I58" s="95"/>
      <c r="K58" s="104"/>
      <c r="L58" s="103"/>
      <c r="M58" s="107"/>
      <c r="N58" s="107"/>
      <c r="P58" s="111"/>
    </row>
    <row r="59" spans="1:18" s="2" customFormat="1" ht="37.5" customHeight="1">
      <c r="A59" s="7" t="s">
        <v>134</v>
      </c>
      <c r="B59" s="5">
        <v>280</v>
      </c>
      <c r="C59" s="95"/>
      <c r="D59" s="95"/>
      <c r="E59" s="98">
        <f t="shared" si="1"/>
        <v>0</v>
      </c>
      <c r="F59" s="95"/>
      <c r="G59" s="95"/>
      <c r="H59" s="95"/>
      <c r="I59" s="95"/>
      <c r="K59" s="105"/>
      <c r="L59" s="103"/>
      <c r="M59" s="107"/>
      <c r="N59" s="107"/>
      <c r="P59" s="111"/>
      <c r="R59" s="103"/>
    </row>
    <row r="60" spans="1:18" s="2" customFormat="1" ht="20.100000000000001" customHeight="1">
      <c r="A60" s="7" t="s">
        <v>136</v>
      </c>
      <c r="B60" s="5">
        <v>290</v>
      </c>
      <c r="C60" s="95"/>
      <c r="D60" s="95"/>
      <c r="E60" s="98">
        <f t="shared" si="1"/>
        <v>0</v>
      </c>
      <c r="F60" s="95"/>
      <c r="G60" s="95"/>
      <c r="H60" s="95"/>
      <c r="I60" s="95"/>
      <c r="K60" s="104"/>
      <c r="L60" s="103"/>
      <c r="M60" s="107"/>
      <c r="N60" s="107"/>
      <c r="P60" s="111"/>
      <c r="R60" s="103"/>
    </row>
    <row r="61" spans="1:18" s="2" customFormat="1" ht="20.100000000000001" customHeight="1">
      <c r="A61" s="7" t="s">
        <v>137</v>
      </c>
      <c r="B61" s="5">
        <v>300</v>
      </c>
      <c r="C61" s="95"/>
      <c r="D61" s="95"/>
      <c r="E61" s="98">
        <f>F61+G61+H61+I61</f>
        <v>84</v>
      </c>
      <c r="F61" s="95">
        <v>22</v>
      </c>
      <c r="G61" s="95">
        <v>20</v>
      </c>
      <c r="H61" s="95">
        <v>20</v>
      </c>
      <c r="I61" s="95">
        <v>22</v>
      </c>
      <c r="L61" s="103"/>
      <c r="M61" s="107"/>
      <c r="N61" s="107"/>
      <c r="P61" s="111"/>
      <c r="R61" s="103"/>
    </row>
    <row r="62" spans="1:18" s="2" customFormat="1" ht="20.100000000000001" customHeight="1">
      <c r="A62" s="7" t="s">
        <v>149</v>
      </c>
      <c r="B62" s="5">
        <v>320</v>
      </c>
      <c r="C62" s="95"/>
      <c r="D62" s="95"/>
      <c r="E62" s="98">
        <f>F62+G62+H62+I62</f>
        <v>30</v>
      </c>
      <c r="F62" s="95">
        <v>10</v>
      </c>
      <c r="G62" s="95">
        <v>10</v>
      </c>
      <c r="H62" s="95">
        <v>5</v>
      </c>
      <c r="I62" s="95">
        <v>5</v>
      </c>
    </row>
    <row r="63" spans="1:18" s="2" customFormat="1" ht="20.100000000000001" customHeight="1">
      <c r="A63" s="7"/>
      <c r="B63" s="5">
        <v>321</v>
      </c>
      <c r="C63" s="95"/>
      <c r="D63" s="95"/>
      <c r="E63" s="98"/>
      <c r="F63" s="95"/>
      <c r="G63" s="95"/>
      <c r="H63" s="95"/>
      <c r="I63" s="95"/>
      <c r="K63" s="108"/>
      <c r="L63" s="103"/>
    </row>
    <row r="64" spans="1:18" s="2" customFormat="1" ht="19.5" customHeight="1">
      <c r="A64" s="7" t="s">
        <v>138</v>
      </c>
      <c r="B64" s="5">
        <v>330</v>
      </c>
      <c r="C64" s="98">
        <f>SUM(C45:C52)+SUM(C59:C62)</f>
        <v>0</v>
      </c>
      <c r="D64" s="98">
        <f>SUM(D45:D52)+SUM(D59:D62)</f>
        <v>0</v>
      </c>
      <c r="E64" s="98">
        <f>SUM(F64:I64)</f>
        <v>10320</v>
      </c>
      <c r="F64" s="98">
        <f>SUM(F45:F52)+SUM(F59:F62)</f>
        <v>2639</v>
      </c>
      <c r="G64" s="98">
        <f>SUM(G45:G52)+SUM(G59:G62)</f>
        <v>2562</v>
      </c>
      <c r="H64" s="98">
        <f>SUM(H45:H52)+SUM(H59:H62)</f>
        <v>2557</v>
      </c>
      <c r="I64" s="98">
        <f>SUM(I45:I52)+SUM(I59:I62)</f>
        <v>2562</v>
      </c>
    </row>
    <row r="65" spans="1:11" s="2" customFormat="1" ht="19.5" customHeight="1">
      <c r="A65" s="122" t="s">
        <v>144</v>
      </c>
      <c r="B65" s="123"/>
      <c r="C65" s="123"/>
      <c r="D65" s="123"/>
      <c r="E65" s="123"/>
      <c r="F65" s="123"/>
      <c r="G65" s="123"/>
      <c r="H65" s="123"/>
      <c r="I65" s="124"/>
      <c r="K65" s="111"/>
    </row>
    <row r="66" spans="1:11" s="2" customFormat="1" ht="19.5" customHeight="1">
      <c r="A66" s="7" t="s">
        <v>145</v>
      </c>
      <c r="B66" s="5">
        <v>400</v>
      </c>
      <c r="C66" s="95">
        <f>C47+C48+C49+C52</f>
        <v>0</v>
      </c>
      <c r="D66" s="95">
        <f>D47+D48+D49+D52</f>
        <v>0</v>
      </c>
      <c r="E66" s="96">
        <v>1135</v>
      </c>
      <c r="F66" s="95">
        <v>283.75</v>
      </c>
      <c r="G66" s="95">
        <v>283.75</v>
      </c>
      <c r="H66" s="95">
        <v>283.75</v>
      </c>
      <c r="I66" s="95">
        <v>283.75</v>
      </c>
    </row>
    <row r="67" spans="1:11" s="2" customFormat="1" ht="19.5" customHeight="1">
      <c r="A67" s="7" t="s">
        <v>146</v>
      </c>
      <c r="B67" s="5">
        <v>410</v>
      </c>
      <c r="C67" s="95">
        <f>C45</f>
        <v>0</v>
      </c>
      <c r="D67" s="95">
        <f>D45</f>
        <v>0</v>
      </c>
      <c r="E67" s="96">
        <v>7100</v>
      </c>
      <c r="F67" s="95">
        <v>1775</v>
      </c>
      <c r="G67" s="95">
        <v>1775</v>
      </c>
      <c r="H67" s="95">
        <v>1775</v>
      </c>
      <c r="I67" s="95">
        <v>1775</v>
      </c>
    </row>
    <row r="68" spans="1:11" s="2" customFormat="1" ht="19.5" customHeight="1">
      <c r="A68" s="7" t="s">
        <v>148</v>
      </c>
      <c r="B68" s="5">
        <v>420</v>
      </c>
      <c r="C68" s="95">
        <f>C46</f>
        <v>0</v>
      </c>
      <c r="D68" s="95">
        <f>D46</f>
        <v>0</v>
      </c>
      <c r="E68" s="96">
        <v>1562</v>
      </c>
      <c r="F68" s="113">
        <v>390.5</v>
      </c>
      <c r="G68" s="113">
        <v>390.5</v>
      </c>
      <c r="H68" s="113">
        <v>390.5</v>
      </c>
      <c r="I68" s="113">
        <v>390.5</v>
      </c>
    </row>
    <row r="69" spans="1:11" s="2" customFormat="1" ht="19.5" customHeight="1">
      <c r="A69" s="7" t="s">
        <v>149</v>
      </c>
      <c r="B69" s="5">
        <v>440</v>
      </c>
      <c r="C69" s="95">
        <f>C50+C51+C59+C60+C61+C62</f>
        <v>0</v>
      </c>
      <c r="D69" s="95">
        <f>D50+D51+D59+D60+D61+D62</f>
        <v>0</v>
      </c>
      <c r="E69" s="96">
        <v>53</v>
      </c>
      <c r="F69" s="95">
        <v>13.25</v>
      </c>
      <c r="G69" s="95">
        <v>13.25</v>
      </c>
      <c r="H69" s="95">
        <v>13.25</v>
      </c>
      <c r="I69" s="95">
        <v>13.25</v>
      </c>
    </row>
    <row r="70" spans="1:11" s="2" customFormat="1" ht="19.5" customHeight="1">
      <c r="A70" s="7" t="s">
        <v>150</v>
      </c>
      <c r="B70" s="5">
        <v>450</v>
      </c>
      <c r="C70" s="98">
        <f>SUM(C66:C69)</f>
        <v>0</v>
      </c>
      <c r="D70" s="98">
        <f>SUM(D66:D69)</f>
        <v>0</v>
      </c>
      <c r="E70" s="98">
        <f>SUM(F70:I70)</f>
        <v>9850</v>
      </c>
      <c r="F70" s="98">
        <f>SUM(F66:F69)</f>
        <v>2462.5</v>
      </c>
      <c r="G70" s="98">
        <f>SUM(G66:G69)</f>
        <v>2462.5</v>
      </c>
      <c r="H70" s="98">
        <f>SUM(H66:H69)</f>
        <v>2462.5</v>
      </c>
      <c r="I70" s="98">
        <f>SUM(I66:I69)</f>
        <v>2462.5</v>
      </c>
    </row>
    <row r="71" spans="1:11" s="2" customFormat="1" ht="20.100000000000001" customHeight="1">
      <c r="A71" s="122" t="s">
        <v>99</v>
      </c>
      <c r="B71" s="123"/>
      <c r="C71" s="123"/>
      <c r="D71" s="123"/>
      <c r="E71" s="123"/>
      <c r="F71" s="123"/>
      <c r="G71" s="123"/>
      <c r="H71" s="123"/>
      <c r="I71" s="124"/>
    </row>
    <row r="72" spans="1:11" s="2" customFormat="1" ht="20.100000000000001" customHeight="1">
      <c r="A72" s="7" t="s">
        <v>110</v>
      </c>
      <c r="B72" s="5">
        <v>500</v>
      </c>
      <c r="C72" s="98">
        <f>SUM(C73)</f>
        <v>0</v>
      </c>
      <c r="D72" s="98">
        <f>SUM(D73)</f>
        <v>0</v>
      </c>
      <c r="E72" s="98">
        <f>SUM(F72:I72)</f>
        <v>0</v>
      </c>
      <c r="F72" s="98">
        <f>SUM(F73)</f>
        <v>0</v>
      </c>
      <c r="G72" s="98">
        <f>SUM(G73)</f>
        <v>0</v>
      </c>
      <c r="H72" s="98">
        <f>SUM(H73)</f>
        <v>0</v>
      </c>
      <c r="I72" s="98">
        <f>SUM(I73)</f>
        <v>0</v>
      </c>
    </row>
    <row r="73" spans="1:11" s="2" customFormat="1" ht="37.5">
      <c r="A73" s="7" t="s">
        <v>98</v>
      </c>
      <c r="B73" s="64">
        <v>501</v>
      </c>
      <c r="C73" s="95"/>
      <c r="D73" s="95"/>
      <c r="E73" s="96">
        <f>SUM(F73:I73)</f>
        <v>0</v>
      </c>
      <c r="F73" s="95"/>
      <c r="G73" s="95"/>
      <c r="H73" s="95"/>
      <c r="I73" s="95"/>
    </row>
    <row r="74" spans="1:11" s="2" customFormat="1" ht="20.100000000000001" customHeight="1">
      <c r="A74" s="9" t="s">
        <v>96</v>
      </c>
      <c r="B74" s="44">
        <v>510</v>
      </c>
      <c r="C74" s="98">
        <f>SUM(C75:C80)</f>
        <v>0</v>
      </c>
      <c r="D74" s="98">
        <f>SUM(D75:D80)</f>
        <v>0</v>
      </c>
      <c r="E74" s="98">
        <f t="shared" ref="E74:E80" si="2">SUM(F74:I74)</f>
        <v>350</v>
      </c>
      <c r="F74" s="98">
        <f>SUM(F75:F80)</f>
        <v>0</v>
      </c>
      <c r="G74" s="98">
        <f>SUM(G75:G80)</f>
        <v>350</v>
      </c>
      <c r="H74" s="98">
        <f>SUM(H75:H80)</f>
        <v>0</v>
      </c>
      <c r="I74" s="98">
        <f>SUM(I75:I80)</f>
        <v>0</v>
      </c>
    </row>
    <row r="75" spans="1:11" s="2" customFormat="1" ht="20.100000000000001" customHeight="1">
      <c r="A75" s="7" t="s">
        <v>0</v>
      </c>
      <c r="B75" s="65">
        <v>511</v>
      </c>
      <c r="C75" s="95"/>
      <c r="D75" s="95"/>
      <c r="E75" s="98">
        <f t="shared" si="2"/>
        <v>0</v>
      </c>
      <c r="F75" s="95"/>
      <c r="G75" s="95"/>
      <c r="H75" s="95"/>
      <c r="I75" s="95"/>
    </row>
    <row r="76" spans="1:11" s="2" customFormat="1">
      <c r="A76" s="7" t="s">
        <v>1</v>
      </c>
      <c r="B76" s="66">
        <v>512</v>
      </c>
      <c r="C76" s="95"/>
      <c r="D76" s="95"/>
      <c r="E76" s="98">
        <v>50</v>
      </c>
      <c r="F76" s="95"/>
      <c r="G76" s="95">
        <v>50</v>
      </c>
      <c r="H76" s="95"/>
      <c r="I76" s="95"/>
    </row>
    <row r="77" spans="1:11" s="2" customFormat="1" ht="37.5">
      <c r="A77" s="7" t="s">
        <v>14</v>
      </c>
      <c r="B77" s="65">
        <v>513</v>
      </c>
      <c r="C77" s="95"/>
      <c r="D77" s="95"/>
      <c r="E77" s="98">
        <f t="shared" si="2"/>
        <v>0</v>
      </c>
      <c r="F77" s="95"/>
      <c r="G77" s="95"/>
      <c r="H77" s="95"/>
      <c r="I77" s="95"/>
    </row>
    <row r="78" spans="1:11" s="2" customFormat="1" ht="20.100000000000001" customHeight="1">
      <c r="A78" s="7" t="s">
        <v>2</v>
      </c>
      <c r="B78" s="66">
        <v>514</v>
      </c>
      <c r="C78" s="95"/>
      <c r="D78" s="95"/>
      <c r="E78" s="98">
        <f t="shared" si="2"/>
        <v>0</v>
      </c>
      <c r="F78" s="95"/>
      <c r="G78" s="95"/>
      <c r="H78" s="95"/>
      <c r="I78" s="95"/>
    </row>
    <row r="79" spans="1:11" s="2" customFormat="1" ht="33" customHeight="1">
      <c r="A79" s="7" t="s">
        <v>20</v>
      </c>
      <c r="B79" s="65">
        <v>515</v>
      </c>
      <c r="C79" s="95"/>
      <c r="D79" s="95"/>
      <c r="E79" s="98">
        <f t="shared" si="2"/>
        <v>0</v>
      </c>
      <c r="F79" s="95"/>
      <c r="G79" s="95"/>
      <c r="H79" s="95"/>
      <c r="I79" s="95"/>
      <c r="K79" s="107"/>
    </row>
    <row r="80" spans="1:11" s="2" customFormat="1" ht="20.100000000000001" customHeight="1">
      <c r="A80" s="7" t="s">
        <v>72</v>
      </c>
      <c r="B80" s="67">
        <v>516</v>
      </c>
      <c r="C80" s="95"/>
      <c r="D80" s="95"/>
      <c r="E80" s="98">
        <f t="shared" si="2"/>
        <v>300</v>
      </c>
      <c r="F80" s="95"/>
      <c r="G80" s="95">
        <v>300</v>
      </c>
      <c r="H80" s="95"/>
      <c r="I80" s="95"/>
    </row>
    <row r="81" spans="1:12" s="2" customFormat="1" ht="20.100000000000001" customHeight="1">
      <c r="A81" s="122" t="s">
        <v>109</v>
      </c>
      <c r="B81" s="123"/>
      <c r="C81" s="123"/>
      <c r="D81" s="123"/>
      <c r="E81" s="123"/>
      <c r="F81" s="123"/>
      <c r="G81" s="123"/>
      <c r="H81" s="123"/>
      <c r="I81" s="124"/>
    </row>
    <row r="82" spans="1:12" s="2" customFormat="1" ht="37.5">
      <c r="A82" s="7" t="s">
        <v>111</v>
      </c>
      <c r="B82" s="69">
        <v>600</v>
      </c>
      <c r="C82" s="98">
        <f>SUM(C83:C86)</f>
        <v>0</v>
      </c>
      <c r="D82" s="98">
        <f>SUM(D83:D86)</f>
        <v>0</v>
      </c>
      <c r="E82" s="98">
        <f t="shared" ref="E82:E90" si="3">SUM(F82:I82)</f>
        <v>0</v>
      </c>
      <c r="F82" s="98">
        <f>SUM(F83:F86)</f>
        <v>0</v>
      </c>
      <c r="G82" s="98">
        <f>SUM(G83:G86)</f>
        <v>0</v>
      </c>
      <c r="H82" s="98">
        <f>SUM(H83:H86)</f>
        <v>0</v>
      </c>
      <c r="I82" s="98">
        <f>SUM(I83:I86)</f>
        <v>0</v>
      </c>
    </row>
    <row r="83" spans="1:12" s="2" customFormat="1" ht="20.100000000000001" customHeight="1">
      <c r="A83" s="60" t="s">
        <v>112</v>
      </c>
      <c r="B83" s="67">
        <v>601</v>
      </c>
      <c r="C83" s="95"/>
      <c r="D83" s="95"/>
      <c r="E83" s="97">
        <f t="shared" si="3"/>
        <v>0</v>
      </c>
      <c r="F83" s="95"/>
      <c r="G83" s="95"/>
      <c r="H83" s="95"/>
      <c r="I83" s="95"/>
    </row>
    <row r="84" spans="1:12" s="2" customFormat="1" ht="20.100000000000001" customHeight="1">
      <c r="A84" s="60" t="s">
        <v>113</v>
      </c>
      <c r="B84" s="67">
        <v>602</v>
      </c>
      <c r="C84" s="95"/>
      <c r="D84" s="95"/>
      <c r="E84" s="97">
        <f t="shared" si="3"/>
        <v>0</v>
      </c>
      <c r="F84" s="95"/>
      <c r="G84" s="95"/>
      <c r="H84" s="95"/>
      <c r="I84" s="95"/>
    </row>
    <row r="85" spans="1:12" s="2" customFormat="1" ht="20.100000000000001" customHeight="1">
      <c r="A85" s="60" t="s">
        <v>114</v>
      </c>
      <c r="B85" s="67">
        <v>603</v>
      </c>
      <c r="C85" s="95"/>
      <c r="D85" s="95"/>
      <c r="E85" s="97">
        <f t="shared" si="3"/>
        <v>0</v>
      </c>
      <c r="F85" s="95"/>
      <c r="G85" s="95"/>
      <c r="H85" s="95"/>
      <c r="I85" s="95"/>
    </row>
    <row r="86" spans="1:12" s="2" customFormat="1" ht="20.100000000000001" customHeight="1">
      <c r="A86" s="7" t="s">
        <v>115</v>
      </c>
      <c r="B86" s="69">
        <v>610</v>
      </c>
      <c r="C86" s="95"/>
      <c r="D86" s="95"/>
      <c r="E86" s="97">
        <f t="shared" si="3"/>
        <v>0</v>
      </c>
      <c r="F86" s="95"/>
      <c r="G86" s="95"/>
      <c r="H86" s="95"/>
      <c r="I86" s="95"/>
    </row>
    <row r="87" spans="1:12" s="2" customFormat="1" ht="37.5">
      <c r="A87" s="7" t="s">
        <v>116</v>
      </c>
      <c r="B87" s="69">
        <v>620</v>
      </c>
      <c r="C87" s="98">
        <f>SUM(C88:C91)</f>
        <v>0</v>
      </c>
      <c r="D87" s="98">
        <f>SUM(D88:D91)</f>
        <v>0</v>
      </c>
      <c r="E87" s="98">
        <f t="shared" si="3"/>
        <v>0</v>
      </c>
      <c r="F87" s="98">
        <f>SUM(F88:F91)</f>
        <v>0</v>
      </c>
      <c r="G87" s="98">
        <f>SUM(G88:G91)</f>
        <v>0</v>
      </c>
      <c r="H87" s="98">
        <f>SUM(H88:H91)</f>
        <v>0</v>
      </c>
      <c r="I87" s="98">
        <f>SUM(I88:I91)</f>
        <v>0</v>
      </c>
    </row>
    <row r="88" spans="1:12" s="2" customFormat="1" ht="20.100000000000001" customHeight="1">
      <c r="A88" s="60" t="s">
        <v>112</v>
      </c>
      <c r="B88" s="67">
        <v>621</v>
      </c>
      <c r="C88" s="95"/>
      <c r="D88" s="95"/>
      <c r="E88" s="97">
        <f t="shared" si="3"/>
        <v>0</v>
      </c>
      <c r="F88" s="95"/>
      <c r="G88" s="95"/>
      <c r="H88" s="95"/>
      <c r="I88" s="95"/>
    </row>
    <row r="89" spans="1:12" s="2" customFormat="1" ht="20.100000000000001" customHeight="1">
      <c r="A89" s="60" t="s">
        <v>113</v>
      </c>
      <c r="B89" s="67">
        <v>622</v>
      </c>
      <c r="C89" s="95"/>
      <c r="D89" s="95"/>
      <c r="E89" s="97">
        <f t="shared" si="3"/>
        <v>0</v>
      </c>
      <c r="F89" s="95"/>
      <c r="G89" s="95"/>
      <c r="H89" s="95"/>
      <c r="I89" s="95"/>
      <c r="K89" s="3"/>
    </row>
    <row r="90" spans="1:12" s="2" customFormat="1" ht="20.100000000000001" customHeight="1">
      <c r="A90" s="60" t="s">
        <v>114</v>
      </c>
      <c r="B90" s="67">
        <v>623</v>
      </c>
      <c r="C90" s="95"/>
      <c r="D90" s="95"/>
      <c r="E90" s="97">
        <f t="shared" si="3"/>
        <v>0</v>
      </c>
      <c r="F90" s="95"/>
      <c r="G90" s="95"/>
      <c r="H90" s="95"/>
      <c r="I90" s="95"/>
      <c r="J90" s="3"/>
      <c r="K90" s="3"/>
    </row>
    <row r="91" spans="1:12" s="2" customFormat="1" ht="20.100000000000001" customHeight="1">
      <c r="A91" s="7" t="s">
        <v>76</v>
      </c>
      <c r="B91" s="69">
        <v>630</v>
      </c>
      <c r="C91" s="95"/>
      <c r="D91" s="95"/>
      <c r="E91" s="97">
        <f>SUM(F91:I91)</f>
        <v>0</v>
      </c>
      <c r="F91" s="95"/>
      <c r="G91" s="95"/>
      <c r="H91" s="95"/>
      <c r="I91" s="95"/>
      <c r="J91" s="3"/>
      <c r="K91" s="3"/>
      <c r="L91" s="3"/>
    </row>
    <row r="92" spans="1:12" ht="20.100000000000001" customHeight="1">
      <c r="A92" s="9" t="s">
        <v>12</v>
      </c>
      <c r="B92" s="10">
        <v>700</v>
      </c>
      <c r="C92" s="99">
        <f>C36+C37+C38+C41+C72+C82</f>
        <v>0</v>
      </c>
      <c r="D92" s="99">
        <f>D36+D37+D38+D41+D72+D82</f>
        <v>0</v>
      </c>
      <c r="E92" s="99">
        <f>SUM(F92:I92)</f>
        <v>10100</v>
      </c>
      <c r="F92" s="99">
        <f>F36+F38+F41+F72+F82</f>
        <v>2490</v>
      </c>
      <c r="G92" s="99">
        <f>G36+G38+G41+G72+G82</f>
        <v>2570</v>
      </c>
      <c r="H92" s="99">
        <f>H36+H38+H41+H72+H82</f>
        <v>2570</v>
      </c>
      <c r="I92" s="99">
        <f>I36+I38+I41+I72+I82</f>
        <v>2470</v>
      </c>
    </row>
    <row r="93" spans="1:12" ht="20.100000000000001" customHeight="1">
      <c r="A93" s="9" t="s">
        <v>34</v>
      </c>
      <c r="B93" s="10">
        <v>800</v>
      </c>
      <c r="C93" s="99">
        <f>C64+C87+C74</f>
        <v>0</v>
      </c>
      <c r="D93" s="99">
        <f>D64+D87+D74</f>
        <v>0</v>
      </c>
      <c r="E93" s="99">
        <f>F93+G93+H93+I93</f>
        <v>10670</v>
      </c>
      <c r="F93" s="99">
        <f>F64+F87+F74</f>
        <v>2639</v>
      </c>
      <c r="G93" s="99">
        <f>G64+G87+G74</f>
        <v>2912</v>
      </c>
      <c r="H93" s="99">
        <f>H64+H87+H74</f>
        <v>2557</v>
      </c>
      <c r="I93" s="99">
        <f>I64+I87+I74</f>
        <v>2562</v>
      </c>
    </row>
    <row r="94" spans="1:12" ht="19.5" customHeight="1">
      <c r="A94" s="7" t="s">
        <v>101</v>
      </c>
      <c r="B94" s="8">
        <v>850</v>
      </c>
      <c r="C94" s="95">
        <f>C92+C93</f>
        <v>0</v>
      </c>
      <c r="D94" s="95">
        <f>D92+D93</f>
        <v>0</v>
      </c>
      <c r="E94" s="97">
        <v>0</v>
      </c>
      <c r="F94" s="95"/>
      <c r="G94" s="95"/>
      <c r="H94" s="95"/>
      <c r="I94" s="95"/>
    </row>
    <row r="95" spans="1:12" ht="19.5" customHeight="1">
      <c r="A95" s="122" t="s">
        <v>102</v>
      </c>
      <c r="B95" s="123"/>
      <c r="C95" s="100"/>
      <c r="D95" s="100"/>
      <c r="E95" s="101"/>
      <c r="F95" s="101" t="s">
        <v>105</v>
      </c>
      <c r="G95" s="101" t="s">
        <v>106</v>
      </c>
      <c r="H95" s="101" t="s">
        <v>103</v>
      </c>
      <c r="I95" s="101" t="s">
        <v>104</v>
      </c>
    </row>
    <row r="96" spans="1:12" ht="19.5" customHeight="1">
      <c r="A96" s="7" t="s">
        <v>117</v>
      </c>
      <c r="B96" s="8">
        <v>900</v>
      </c>
      <c r="C96" s="95"/>
      <c r="D96" s="95"/>
      <c r="E96" s="95"/>
      <c r="F96" s="102">
        <v>34</v>
      </c>
      <c r="G96" s="102">
        <v>34</v>
      </c>
      <c r="H96" s="102">
        <v>34</v>
      </c>
      <c r="I96" s="102">
        <v>34</v>
      </c>
    </row>
    <row r="97" spans="1:12" ht="19.5" customHeight="1">
      <c r="A97" s="7" t="s">
        <v>151</v>
      </c>
      <c r="B97" s="8">
        <v>910</v>
      </c>
      <c r="C97" s="95"/>
      <c r="D97" s="95"/>
      <c r="E97" s="95"/>
      <c r="F97" s="95"/>
      <c r="G97" s="95"/>
      <c r="H97" s="95"/>
      <c r="I97" s="95"/>
    </row>
    <row r="98" spans="1:12" ht="19.5" customHeight="1">
      <c r="A98" s="7" t="s">
        <v>107</v>
      </c>
      <c r="B98" s="8">
        <v>920</v>
      </c>
      <c r="C98" s="95"/>
      <c r="D98" s="95"/>
      <c r="E98" s="95"/>
      <c r="F98" s="95"/>
      <c r="G98" s="95"/>
      <c r="H98" s="95"/>
      <c r="I98" s="95"/>
    </row>
    <row r="99" spans="1:12" ht="19.5" customHeight="1">
      <c r="A99" s="7" t="s">
        <v>118</v>
      </c>
      <c r="B99" s="8">
        <v>930</v>
      </c>
      <c r="C99" s="95"/>
      <c r="D99" s="95"/>
      <c r="E99" s="95"/>
      <c r="F99" s="95"/>
      <c r="G99" s="95"/>
      <c r="H99" s="95"/>
      <c r="I99" s="95"/>
    </row>
    <row r="100" spans="1:12" ht="19.5" customHeight="1">
      <c r="A100" s="7" t="s">
        <v>152</v>
      </c>
      <c r="B100" s="8">
        <v>940</v>
      </c>
      <c r="C100" s="95"/>
      <c r="D100" s="95"/>
      <c r="E100" s="95"/>
      <c r="F100" s="95"/>
      <c r="G100" s="95"/>
      <c r="H100" s="95"/>
      <c r="I100" s="95"/>
    </row>
    <row r="101" spans="1:12" ht="19.5" customHeight="1">
      <c r="A101" s="7" t="s">
        <v>153</v>
      </c>
      <c r="B101" s="8">
        <v>950</v>
      </c>
      <c r="C101" s="95"/>
      <c r="D101" s="95"/>
      <c r="E101" s="95"/>
      <c r="F101" s="95"/>
      <c r="G101" s="95"/>
      <c r="H101" s="95"/>
      <c r="I101" s="95"/>
    </row>
    <row r="102" spans="1:12" ht="19.5" customHeight="1">
      <c r="A102" s="26"/>
      <c r="B102" s="1"/>
      <c r="C102" s="68"/>
      <c r="D102" s="68"/>
      <c r="E102" s="68"/>
      <c r="F102" s="68"/>
      <c r="G102" s="68"/>
      <c r="H102" s="68"/>
      <c r="I102" s="68"/>
    </row>
    <row r="103" spans="1:12" ht="37.5">
      <c r="A103" s="26" t="s">
        <v>139</v>
      </c>
      <c r="B103" s="1"/>
      <c r="C103" s="68"/>
      <c r="D103" s="68"/>
      <c r="E103" s="68"/>
      <c r="F103" s="68"/>
      <c r="G103" s="68"/>
      <c r="H103" s="68"/>
      <c r="I103" s="68"/>
      <c r="K103" s="2"/>
    </row>
    <row r="104" spans="1:12" ht="19.5" customHeight="1">
      <c r="A104" s="26"/>
      <c r="C104" s="30"/>
      <c r="D104" s="27"/>
      <c r="E104" s="27"/>
      <c r="F104" s="27"/>
      <c r="G104" s="27"/>
      <c r="H104" s="27"/>
      <c r="I104" s="27"/>
      <c r="J104" s="2"/>
    </row>
    <row r="105" spans="1:12" ht="20.100000000000001" customHeight="1">
      <c r="A105" s="38" t="s">
        <v>182</v>
      </c>
      <c r="B105" s="1"/>
      <c r="C105" s="120" t="s">
        <v>52</v>
      </c>
      <c r="D105" s="120"/>
      <c r="E105" s="120"/>
      <c r="F105" s="13"/>
      <c r="G105" s="121" t="s">
        <v>189</v>
      </c>
      <c r="H105" s="121"/>
      <c r="I105" s="121"/>
      <c r="L105" s="2"/>
    </row>
    <row r="106" spans="1:12" s="2" customFormat="1" ht="20.100000000000001" customHeight="1">
      <c r="A106" s="72" t="s">
        <v>51</v>
      </c>
      <c r="B106" s="3"/>
      <c r="C106" s="117" t="s">
        <v>68</v>
      </c>
      <c r="D106" s="117"/>
      <c r="E106" s="117"/>
      <c r="F106" s="25"/>
      <c r="G106" s="118" t="s">
        <v>32</v>
      </c>
      <c r="H106" s="118"/>
      <c r="I106" s="118"/>
      <c r="J106" s="3"/>
      <c r="K106" s="3"/>
      <c r="L106" s="3"/>
    </row>
    <row r="107" spans="1:12" ht="20.100000000000001" customHeight="1">
      <c r="A107" s="26"/>
      <c r="C107" s="30"/>
      <c r="D107" s="27"/>
      <c r="E107" s="27"/>
      <c r="F107" s="27"/>
      <c r="G107" s="27"/>
      <c r="H107" s="27"/>
      <c r="I107" s="27"/>
    </row>
    <row r="108" spans="1:12">
      <c r="A108" s="26"/>
      <c r="C108" s="30"/>
      <c r="D108" s="27"/>
      <c r="E108" s="27"/>
      <c r="F108" s="27"/>
      <c r="G108" s="27"/>
      <c r="H108" s="27"/>
      <c r="I108" s="27"/>
    </row>
    <row r="109" spans="1:12">
      <c r="A109" s="26"/>
      <c r="C109" s="30"/>
      <c r="D109" s="27"/>
      <c r="E109" s="27"/>
      <c r="F109" s="27"/>
      <c r="G109" s="27"/>
      <c r="H109" s="27"/>
      <c r="I109" s="27"/>
    </row>
    <row r="110" spans="1:12">
      <c r="A110" s="26"/>
      <c r="C110" s="30"/>
      <c r="D110" s="27"/>
      <c r="E110" s="27"/>
      <c r="F110" s="27"/>
      <c r="G110" s="27"/>
      <c r="H110" s="27"/>
      <c r="I110" s="27"/>
    </row>
    <row r="111" spans="1:12">
      <c r="A111" s="26"/>
      <c r="C111" s="30"/>
      <c r="D111" s="27"/>
      <c r="E111" s="27"/>
      <c r="F111" s="27"/>
      <c r="G111" s="27"/>
      <c r="H111" s="27"/>
      <c r="I111" s="27"/>
    </row>
    <row r="112" spans="1:12">
      <c r="A112" s="26"/>
      <c r="C112" s="30"/>
      <c r="D112" s="27"/>
      <c r="E112" s="27"/>
      <c r="F112" s="27"/>
      <c r="G112" s="27"/>
      <c r="H112" s="27"/>
      <c r="I112" s="27"/>
    </row>
    <row r="113" spans="1:9">
      <c r="A113" s="26"/>
      <c r="C113" s="30"/>
      <c r="D113" s="27"/>
      <c r="E113" s="27"/>
      <c r="F113" s="27"/>
      <c r="G113" s="27"/>
      <c r="H113" s="27"/>
      <c r="I113" s="27"/>
    </row>
    <row r="114" spans="1:9">
      <c r="A114" s="26"/>
      <c r="C114" s="30"/>
      <c r="D114" s="27"/>
      <c r="E114" s="27"/>
      <c r="F114" s="27"/>
      <c r="G114" s="27"/>
      <c r="H114" s="27"/>
      <c r="I114" s="27"/>
    </row>
    <row r="115" spans="1:9">
      <c r="A115" s="26"/>
      <c r="C115" s="30"/>
      <c r="D115" s="27"/>
      <c r="E115" s="27"/>
      <c r="F115" s="27"/>
      <c r="G115" s="27"/>
      <c r="H115" s="27"/>
      <c r="I115" s="27"/>
    </row>
    <row r="116" spans="1:9">
      <c r="A116" s="26"/>
      <c r="C116" s="30"/>
      <c r="D116" s="27"/>
      <c r="E116" s="27"/>
      <c r="F116" s="27"/>
      <c r="G116" s="27"/>
      <c r="H116" s="27"/>
      <c r="I116" s="27"/>
    </row>
    <row r="117" spans="1:9">
      <c r="A117" s="26"/>
      <c r="C117" s="30"/>
      <c r="D117" s="27"/>
      <c r="E117" s="27"/>
      <c r="F117" s="27"/>
      <c r="G117" s="27"/>
      <c r="H117" s="27"/>
      <c r="I117" s="27"/>
    </row>
    <row r="118" spans="1:9">
      <c r="A118" s="26"/>
      <c r="C118" s="30"/>
      <c r="D118" s="27"/>
      <c r="E118" s="27"/>
      <c r="F118" s="27"/>
      <c r="G118" s="27"/>
      <c r="H118" s="27"/>
      <c r="I118" s="27"/>
    </row>
    <row r="119" spans="1:9">
      <c r="A119" s="26"/>
      <c r="C119" s="30"/>
      <c r="D119" s="27"/>
      <c r="E119" s="27"/>
      <c r="F119" s="27"/>
      <c r="G119" s="27"/>
      <c r="H119" s="27"/>
      <c r="I119" s="27"/>
    </row>
    <row r="120" spans="1:9">
      <c r="A120" s="26"/>
      <c r="C120" s="30"/>
      <c r="D120" s="27"/>
      <c r="E120" s="27"/>
      <c r="F120" s="27"/>
      <c r="G120" s="27"/>
      <c r="H120" s="27"/>
      <c r="I120" s="27"/>
    </row>
    <row r="121" spans="1:9">
      <c r="A121" s="26"/>
      <c r="C121" s="30"/>
      <c r="D121" s="27"/>
      <c r="E121" s="27"/>
      <c r="F121" s="27"/>
      <c r="G121" s="27"/>
      <c r="H121" s="27"/>
      <c r="I121" s="27"/>
    </row>
    <row r="122" spans="1:9">
      <c r="A122" s="26"/>
      <c r="C122" s="30"/>
      <c r="D122" s="27"/>
      <c r="E122" s="27"/>
      <c r="F122" s="27"/>
      <c r="G122" s="27"/>
      <c r="H122" s="27"/>
      <c r="I122" s="27"/>
    </row>
    <row r="123" spans="1:9">
      <c r="A123" s="26"/>
      <c r="C123" s="30"/>
      <c r="D123" s="27"/>
      <c r="E123" s="27"/>
      <c r="F123" s="27"/>
      <c r="G123" s="27"/>
      <c r="H123" s="27"/>
      <c r="I123" s="27"/>
    </row>
    <row r="124" spans="1:9">
      <c r="A124" s="26"/>
      <c r="C124" s="30"/>
      <c r="D124" s="27"/>
      <c r="E124" s="27"/>
      <c r="F124" s="27"/>
      <c r="G124" s="27"/>
      <c r="H124" s="27"/>
      <c r="I124" s="27"/>
    </row>
    <row r="125" spans="1:9">
      <c r="A125" s="26"/>
      <c r="C125" s="30"/>
      <c r="D125" s="27"/>
      <c r="E125" s="27"/>
      <c r="F125" s="27"/>
      <c r="G125" s="27"/>
      <c r="H125" s="27"/>
      <c r="I125" s="27"/>
    </row>
    <row r="126" spans="1:9">
      <c r="A126" s="26"/>
      <c r="C126" s="30"/>
      <c r="D126" s="27"/>
      <c r="E126" s="27"/>
      <c r="F126" s="27"/>
      <c r="G126" s="27"/>
      <c r="H126" s="27"/>
      <c r="I126" s="27"/>
    </row>
    <row r="127" spans="1:9">
      <c r="A127" s="26"/>
      <c r="C127" s="30"/>
      <c r="D127" s="27"/>
      <c r="E127" s="27"/>
      <c r="F127" s="27"/>
      <c r="G127" s="27"/>
      <c r="H127" s="27"/>
      <c r="I127" s="27"/>
    </row>
    <row r="128" spans="1:9">
      <c r="A128" s="26"/>
      <c r="C128" s="30"/>
      <c r="D128" s="27"/>
      <c r="E128" s="27"/>
      <c r="F128" s="27"/>
      <c r="G128" s="27"/>
      <c r="H128" s="27"/>
      <c r="I128" s="27"/>
    </row>
    <row r="129" spans="1:9">
      <c r="A129" s="26"/>
      <c r="C129" s="30"/>
      <c r="D129" s="27"/>
      <c r="E129" s="27"/>
      <c r="F129" s="27"/>
      <c r="G129" s="27"/>
      <c r="H129" s="27"/>
      <c r="I129" s="27"/>
    </row>
    <row r="130" spans="1:9">
      <c r="A130" s="26"/>
      <c r="C130" s="30"/>
      <c r="D130" s="27"/>
      <c r="E130" s="27"/>
      <c r="F130" s="27"/>
      <c r="G130" s="27"/>
      <c r="H130" s="27"/>
      <c r="I130" s="27"/>
    </row>
    <row r="131" spans="1:9">
      <c r="A131" s="26"/>
      <c r="C131" s="30"/>
      <c r="D131" s="27"/>
      <c r="E131" s="27"/>
      <c r="F131" s="27"/>
      <c r="G131" s="27"/>
      <c r="H131" s="27"/>
      <c r="I131" s="27"/>
    </row>
    <row r="132" spans="1:9">
      <c r="A132" s="26"/>
      <c r="C132" s="30"/>
      <c r="D132" s="27"/>
      <c r="E132" s="27"/>
      <c r="F132" s="27"/>
      <c r="G132" s="27"/>
      <c r="H132" s="27"/>
      <c r="I132" s="27"/>
    </row>
    <row r="133" spans="1:9">
      <c r="A133" s="26"/>
      <c r="C133" s="30"/>
      <c r="D133" s="27"/>
      <c r="E133" s="27"/>
      <c r="F133" s="27"/>
      <c r="G133" s="27"/>
      <c r="H133" s="27"/>
      <c r="I133" s="27"/>
    </row>
    <row r="134" spans="1:9">
      <c r="A134" s="26"/>
      <c r="C134" s="30"/>
      <c r="D134" s="27"/>
      <c r="E134" s="27"/>
      <c r="F134" s="27"/>
      <c r="G134" s="27"/>
      <c r="H134" s="27"/>
      <c r="I134" s="27"/>
    </row>
    <row r="135" spans="1:9">
      <c r="A135" s="26"/>
      <c r="C135" s="30"/>
      <c r="D135" s="27"/>
      <c r="E135" s="27"/>
      <c r="F135" s="27"/>
      <c r="G135" s="27"/>
      <c r="H135" s="27"/>
      <c r="I135" s="27"/>
    </row>
    <row r="136" spans="1:9">
      <c r="A136" s="26"/>
      <c r="C136" s="30"/>
      <c r="D136" s="27"/>
      <c r="E136" s="27"/>
      <c r="F136" s="27"/>
      <c r="G136" s="27"/>
      <c r="H136" s="27"/>
      <c r="I136" s="27"/>
    </row>
    <row r="137" spans="1:9">
      <c r="A137" s="26"/>
      <c r="C137" s="30"/>
      <c r="D137" s="27"/>
      <c r="E137" s="27"/>
      <c r="F137" s="27"/>
      <c r="G137" s="27"/>
      <c r="H137" s="27"/>
      <c r="I137" s="27"/>
    </row>
    <row r="138" spans="1:9">
      <c r="A138" s="26"/>
      <c r="C138" s="30"/>
      <c r="D138" s="27"/>
      <c r="E138" s="27"/>
      <c r="F138" s="27"/>
      <c r="G138" s="27"/>
      <c r="H138" s="27"/>
      <c r="I138" s="27"/>
    </row>
    <row r="139" spans="1:9">
      <c r="A139" s="26"/>
      <c r="C139" s="30"/>
      <c r="D139" s="27"/>
      <c r="E139" s="27"/>
      <c r="F139" s="27"/>
      <c r="G139" s="27"/>
      <c r="H139" s="27"/>
      <c r="I139" s="27"/>
    </row>
    <row r="140" spans="1:9">
      <c r="A140" s="26"/>
      <c r="C140" s="30"/>
      <c r="D140" s="27"/>
      <c r="E140" s="27"/>
      <c r="F140" s="27"/>
      <c r="G140" s="27"/>
      <c r="H140" s="27"/>
      <c r="I140" s="27"/>
    </row>
    <row r="141" spans="1:9">
      <c r="A141" s="26"/>
      <c r="C141" s="30"/>
      <c r="D141" s="27"/>
      <c r="E141" s="27"/>
      <c r="F141" s="27"/>
      <c r="G141" s="27"/>
      <c r="H141" s="27"/>
      <c r="I141" s="27"/>
    </row>
    <row r="142" spans="1:9">
      <c r="A142" s="26"/>
      <c r="C142" s="30"/>
      <c r="D142" s="27"/>
      <c r="E142" s="27"/>
      <c r="F142" s="27"/>
      <c r="G142" s="27"/>
      <c r="H142" s="27"/>
      <c r="I142" s="27"/>
    </row>
    <row r="143" spans="1:9">
      <c r="A143" s="26"/>
      <c r="C143" s="30"/>
      <c r="D143" s="27"/>
      <c r="E143" s="27"/>
      <c r="F143" s="27"/>
      <c r="G143" s="27"/>
      <c r="H143" s="27"/>
      <c r="I143" s="27"/>
    </row>
    <row r="144" spans="1:9">
      <c r="A144" s="26"/>
      <c r="C144" s="30"/>
      <c r="D144" s="27"/>
      <c r="E144" s="27"/>
      <c r="F144" s="27"/>
      <c r="G144" s="27"/>
      <c r="H144" s="27"/>
      <c r="I144" s="27"/>
    </row>
    <row r="145" spans="1:9">
      <c r="A145" s="26"/>
      <c r="C145" s="30"/>
      <c r="D145" s="27"/>
      <c r="E145" s="27"/>
      <c r="F145" s="27"/>
      <c r="G145" s="27"/>
      <c r="H145" s="27"/>
      <c r="I145" s="27"/>
    </row>
    <row r="146" spans="1:9">
      <c r="A146" s="26"/>
      <c r="C146" s="30"/>
      <c r="D146" s="27"/>
      <c r="E146" s="27"/>
      <c r="F146" s="27"/>
      <c r="G146" s="27"/>
      <c r="H146" s="27"/>
      <c r="I146" s="27"/>
    </row>
    <row r="147" spans="1:9">
      <c r="A147" s="26"/>
      <c r="C147" s="30"/>
      <c r="D147" s="27"/>
      <c r="E147" s="27"/>
      <c r="F147" s="27"/>
      <c r="G147" s="27"/>
      <c r="H147" s="27"/>
      <c r="I147" s="27"/>
    </row>
    <row r="148" spans="1:9">
      <c r="A148" s="36"/>
    </row>
    <row r="149" spans="1:9">
      <c r="A149" s="36"/>
    </row>
    <row r="150" spans="1:9">
      <c r="A150" s="36"/>
    </row>
    <row r="151" spans="1:9">
      <c r="A151" s="36"/>
    </row>
    <row r="152" spans="1:9">
      <c r="A152" s="36"/>
    </row>
    <row r="153" spans="1:9">
      <c r="A153" s="36"/>
    </row>
    <row r="154" spans="1:9">
      <c r="A154" s="36"/>
    </row>
    <row r="155" spans="1:9">
      <c r="A155" s="36"/>
    </row>
    <row r="156" spans="1:9">
      <c r="A156" s="36"/>
    </row>
    <row r="157" spans="1:9">
      <c r="A157" s="36"/>
    </row>
    <row r="158" spans="1:9">
      <c r="A158" s="36"/>
    </row>
    <row r="159" spans="1:9">
      <c r="A159" s="36"/>
    </row>
    <row r="160" spans="1:9">
      <c r="A160" s="36"/>
    </row>
    <row r="161" spans="1:1">
      <c r="A161" s="36"/>
    </row>
    <row r="162" spans="1:1">
      <c r="A162" s="36"/>
    </row>
    <row r="163" spans="1:1">
      <c r="A163" s="36"/>
    </row>
    <row r="164" spans="1:1">
      <c r="A164" s="36"/>
    </row>
    <row r="165" spans="1:1">
      <c r="A165" s="36"/>
    </row>
    <row r="166" spans="1:1">
      <c r="A166" s="36"/>
    </row>
    <row r="167" spans="1:1">
      <c r="A167" s="36"/>
    </row>
    <row r="168" spans="1:1">
      <c r="A168" s="36"/>
    </row>
    <row r="169" spans="1:1">
      <c r="A169" s="36"/>
    </row>
    <row r="170" spans="1:1">
      <c r="A170" s="36"/>
    </row>
    <row r="171" spans="1:1">
      <c r="A171" s="36"/>
    </row>
    <row r="172" spans="1:1">
      <c r="A172" s="36"/>
    </row>
    <row r="173" spans="1:1">
      <c r="A173" s="36"/>
    </row>
    <row r="174" spans="1:1">
      <c r="A174" s="36"/>
    </row>
    <row r="175" spans="1:1">
      <c r="A175" s="36"/>
    </row>
    <row r="176" spans="1:1">
      <c r="A176" s="36"/>
    </row>
    <row r="177" spans="1:1">
      <c r="A177" s="36"/>
    </row>
    <row r="178" spans="1:1">
      <c r="A178" s="36"/>
    </row>
    <row r="179" spans="1:1">
      <c r="A179" s="36"/>
    </row>
    <row r="180" spans="1:1">
      <c r="A180" s="36"/>
    </row>
    <row r="181" spans="1:1">
      <c r="A181" s="36"/>
    </row>
    <row r="182" spans="1:1">
      <c r="A182" s="36"/>
    </row>
    <row r="183" spans="1:1">
      <c r="A183" s="36"/>
    </row>
    <row r="184" spans="1:1">
      <c r="A184" s="36"/>
    </row>
    <row r="185" spans="1:1">
      <c r="A185" s="36"/>
    </row>
    <row r="186" spans="1:1">
      <c r="A186" s="36"/>
    </row>
    <row r="187" spans="1:1">
      <c r="A187" s="36"/>
    </row>
    <row r="188" spans="1:1">
      <c r="A188" s="36"/>
    </row>
    <row r="189" spans="1:1">
      <c r="A189" s="36"/>
    </row>
    <row r="190" spans="1:1">
      <c r="A190" s="36"/>
    </row>
    <row r="191" spans="1:1">
      <c r="A191" s="36"/>
    </row>
    <row r="192" spans="1:1">
      <c r="A192" s="36"/>
    </row>
    <row r="193" spans="1:1">
      <c r="A193" s="36"/>
    </row>
    <row r="194" spans="1:1">
      <c r="A194" s="36"/>
    </row>
    <row r="195" spans="1:1">
      <c r="A195" s="36"/>
    </row>
    <row r="196" spans="1:1">
      <c r="A196" s="36"/>
    </row>
    <row r="197" spans="1:1">
      <c r="A197" s="36"/>
    </row>
    <row r="198" spans="1:1">
      <c r="A198" s="36"/>
    </row>
    <row r="199" spans="1:1">
      <c r="A199" s="36"/>
    </row>
    <row r="200" spans="1:1">
      <c r="A200" s="36"/>
    </row>
    <row r="201" spans="1:1">
      <c r="A201" s="36"/>
    </row>
    <row r="202" spans="1:1">
      <c r="A202" s="36"/>
    </row>
    <row r="203" spans="1:1">
      <c r="A203" s="36"/>
    </row>
    <row r="204" spans="1:1">
      <c r="A204" s="36"/>
    </row>
    <row r="205" spans="1:1">
      <c r="A205" s="36"/>
    </row>
    <row r="206" spans="1:1">
      <c r="A206" s="36"/>
    </row>
    <row r="207" spans="1:1">
      <c r="A207" s="36"/>
    </row>
    <row r="208" spans="1:1">
      <c r="A208" s="36"/>
    </row>
    <row r="209" spans="1:1">
      <c r="A209" s="36"/>
    </row>
    <row r="210" spans="1:1">
      <c r="A210" s="36"/>
    </row>
    <row r="211" spans="1:1">
      <c r="A211" s="36"/>
    </row>
    <row r="212" spans="1:1">
      <c r="A212" s="36"/>
    </row>
    <row r="213" spans="1:1">
      <c r="A213" s="36"/>
    </row>
    <row r="214" spans="1:1">
      <c r="A214" s="36"/>
    </row>
    <row r="215" spans="1:1">
      <c r="A215" s="36"/>
    </row>
    <row r="216" spans="1:1">
      <c r="A216" s="36"/>
    </row>
    <row r="217" spans="1:1">
      <c r="A217" s="36"/>
    </row>
    <row r="218" spans="1:1">
      <c r="A218" s="36"/>
    </row>
    <row r="219" spans="1:1">
      <c r="A219" s="36"/>
    </row>
    <row r="220" spans="1:1">
      <c r="A220" s="36"/>
    </row>
    <row r="221" spans="1:1">
      <c r="A221" s="36"/>
    </row>
    <row r="222" spans="1:1">
      <c r="A222" s="36"/>
    </row>
    <row r="223" spans="1:1">
      <c r="A223" s="36"/>
    </row>
    <row r="224" spans="1:1">
      <c r="A224" s="36"/>
    </row>
    <row r="225" spans="1:1">
      <c r="A225" s="36"/>
    </row>
    <row r="226" spans="1:1">
      <c r="A226" s="36"/>
    </row>
    <row r="227" spans="1:1">
      <c r="A227" s="36"/>
    </row>
    <row r="228" spans="1:1">
      <c r="A228" s="36"/>
    </row>
    <row r="229" spans="1:1">
      <c r="A229" s="36"/>
    </row>
    <row r="230" spans="1:1">
      <c r="A230" s="36"/>
    </row>
    <row r="231" spans="1:1">
      <c r="A231" s="36"/>
    </row>
    <row r="232" spans="1:1">
      <c r="A232" s="36"/>
    </row>
    <row r="233" spans="1:1">
      <c r="A233" s="36"/>
    </row>
    <row r="234" spans="1:1">
      <c r="A234" s="36"/>
    </row>
    <row r="235" spans="1:1">
      <c r="A235" s="36"/>
    </row>
    <row r="236" spans="1:1">
      <c r="A236" s="36"/>
    </row>
    <row r="237" spans="1:1">
      <c r="A237" s="36"/>
    </row>
    <row r="238" spans="1:1">
      <c r="A238" s="36"/>
    </row>
    <row r="239" spans="1:1">
      <c r="A239" s="36"/>
    </row>
    <row r="240" spans="1:1">
      <c r="A240" s="36"/>
    </row>
    <row r="241" spans="1:1">
      <c r="A241" s="36"/>
    </row>
    <row r="242" spans="1:1">
      <c r="A242" s="36"/>
    </row>
    <row r="243" spans="1:1">
      <c r="A243" s="36"/>
    </row>
    <row r="244" spans="1:1">
      <c r="A244" s="36"/>
    </row>
    <row r="245" spans="1:1">
      <c r="A245" s="36"/>
    </row>
    <row r="246" spans="1:1">
      <c r="A246" s="36"/>
    </row>
    <row r="247" spans="1:1">
      <c r="A247" s="36"/>
    </row>
    <row r="248" spans="1:1">
      <c r="A248" s="36"/>
    </row>
    <row r="249" spans="1:1">
      <c r="A249" s="36"/>
    </row>
    <row r="250" spans="1:1">
      <c r="A250" s="36"/>
    </row>
    <row r="251" spans="1:1">
      <c r="A251" s="36"/>
    </row>
    <row r="252" spans="1:1">
      <c r="A252" s="36"/>
    </row>
    <row r="253" spans="1:1">
      <c r="A253" s="36"/>
    </row>
    <row r="254" spans="1:1">
      <c r="A254" s="36"/>
    </row>
    <row r="255" spans="1:1">
      <c r="A255" s="36"/>
    </row>
    <row r="256" spans="1:1">
      <c r="A256" s="36"/>
    </row>
    <row r="257" spans="1:1">
      <c r="A257" s="36"/>
    </row>
    <row r="258" spans="1:1">
      <c r="A258" s="36"/>
    </row>
    <row r="259" spans="1:1">
      <c r="A259" s="36"/>
    </row>
    <row r="260" spans="1:1">
      <c r="A260" s="36"/>
    </row>
    <row r="261" spans="1:1">
      <c r="A261" s="36"/>
    </row>
    <row r="262" spans="1:1">
      <c r="A262" s="36"/>
    </row>
    <row r="263" spans="1:1">
      <c r="A263" s="36"/>
    </row>
    <row r="264" spans="1:1">
      <c r="A264" s="36"/>
    </row>
    <row r="265" spans="1:1">
      <c r="A265" s="36"/>
    </row>
    <row r="266" spans="1:1">
      <c r="A266" s="36"/>
    </row>
    <row r="267" spans="1:1">
      <c r="A267" s="36"/>
    </row>
    <row r="268" spans="1:1">
      <c r="A268" s="36"/>
    </row>
    <row r="269" spans="1:1">
      <c r="A269" s="36"/>
    </row>
    <row r="270" spans="1:1">
      <c r="A270" s="36"/>
    </row>
    <row r="271" spans="1:1">
      <c r="A271" s="36"/>
    </row>
    <row r="272" spans="1:1">
      <c r="A272" s="36"/>
    </row>
    <row r="273" spans="1:1">
      <c r="A273" s="36"/>
    </row>
    <row r="274" spans="1:1">
      <c r="A274" s="36"/>
    </row>
    <row r="275" spans="1:1">
      <c r="A275" s="36"/>
    </row>
    <row r="276" spans="1:1">
      <c r="A276" s="36"/>
    </row>
    <row r="277" spans="1:1">
      <c r="A277" s="36"/>
    </row>
    <row r="278" spans="1:1">
      <c r="A278" s="36"/>
    </row>
    <row r="279" spans="1:1">
      <c r="A279" s="36"/>
    </row>
    <row r="280" spans="1:1">
      <c r="A280" s="36"/>
    </row>
    <row r="281" spans="1:1">
      <c r="A281" s="36"/>
    </row>
    <row r="282" spans="1:1">
      <c r="A282" s="36"/>
    </row>
    <row r="283" spans="1:1">
      <c r="A283" s="36"/>
    </row>
    <row r="284" spans="1:1">
      <c r="A284" s="36"/>
    </row>
    <row r="285" spans="1:1">
      <c r="A285" s="36"/>
    </row>
    <row r="286" spans="1:1">
      <c r="A286" s="36"/>
    </row>
    <row r="287" spans="1:1">
      <c r="A287" s="36"/>
    </row>
    <row r="288" spans="1:1">
      <c r="A288" s="36"/>
    </row>
    <row r="289" spans="1:1">
      <c r="A289" s="36"/>
    </row>
    <row r="290" spans="1:1">
      <c r="A290" s="36"/>
    </row>
    <row r="291" spans="1:1">
      <c r="A291" s="36"/>
    </row>
    <row r="292" spans="1:1">
      <c r="A292" s="36"/>
    </row>
    <row r="293" spans="1:1">
      <c r="A293" s="36"/>
    </row>
    <row r="294" spans="1:1">
      <c r="A294" s="36"/>
    </row>
    <row r="295" spans="1:1">
      <c r="A295" s="36"/>
    </row>
    <row r="296" spans="1:1">
      <c r="A296" s="36"/>
    </row>
    <row r="297" spans="1:1">
      <c r="A297" s="36"/>
    </row>
    <row r="298" spans="1:1">
      <c r="A298" s="36"/>
    </row>
    <row r="299" spans="1:1">
      <c r="A299" s="36"/>
    </row>
    <row r="300" spans="1:1">
      <c r="A300" s="36"/>
    </row>
    <row r="301" spans="1:1">
      <c r="A301" s="36"/>
    </row>
    <row r="302" spans="1:1">
      <c r="A302" s="36"/>
    </row>
    <row r="303" spans="1:1">
      <c r="A303" s="36"/>
    </row>
    <row r="304" spans="1:1">
      <c r="A304" s="36"/>
    </row>
    <row r="305" spans="1:1">
      <c r="A305" s="36"/>
    </row>
    <row r="306" spans="1:1">
      <c r="A306" s="36"/>
    </row>
    <row r="307" spans="1:1">
      <c r="A307" s="36"/>
    </row>
    <row r="308" spans="1:1">
      <c r="A308" s="36"/>
    </row>
    <row r="309" spans="1:1">
      <c r="A309" s="36"/>
    </row>
    <row r="310" spans="1:1">
      <c r="A310" s="36"/>
    </row>
    <row r="311" spans="1:1">
      <c r="A311" s="36"/>
    </row>
    <row r="312" spans="1:1">
      <c r="A312" s="36"/>
    </row>
    <row r="313" spans="1:1">
      <c r="A313" s="36"/>
    </row>
    <row r="314" spans="1:1">
      <c r="A314" s="36"/>
    </row>
  </sheetData>
  <mergeCells count="36">
    <mergeCell ref="F4:I4"/>
    <mergeCell ref="F5:I5"/>
    <mergeCell ref="F6:I6"/>
    <mergeCell ref="F7:I7"/>
    <mergeCell ref="F8:I8"/>
    <mergeCell ref="H15:I15"/>
    <mergeCell ref="H18:I18"/>
    <mergeCell ref="A17:I17"/>
    <mergeCell ref="B20:E20"/>
    <mergeCell ref="B21:E21"/>
    <mergeCell ref="B18:E18"/>
    <mergeCell ref="B24:E24"/>
    <mergeCell ref="F31:I31"/>
    <mergeCell ref="A31:A32"/>
    <mergeCell ref="B31:B32"/>
    <mergeCell ref="E31:E32"/>
    <mergeCell ref="C31:C32"/>
    <mergeCell ref="D31:D32"/>
    <mergeCell ref="B25:E25"/>
    <mergeCell ref="B26:G26"/>
    <mergeCell ref="B22:E22"/>
    <mergeCell ref="B19:G19"/>
    <mergeCell ref="C106:E106"/>
    <mergeCell ref="G106:I106"/>
    <mergeCell ref="A35:I35"/>
    <mergeCell ref="C105:E105"/>
    <mergeCell ref="G105:I105"/>
    <mergeCell ref="A71:I71"/>
    <mergeCell ref="A95:B95"/>
    <mergeCell ref="A81:I81"/>
    <mergeCell ref="A65:I65"/>
    <mergeCell ref="A44:I44"/>
    <mergeCell ref="B27:E27"/>
    <mergeCell ref="B28:F28"/>
    <mergeCell ref="B23:G23"/>
    <mergeCell ref="A34:I34"/>
  </mergeCells>
  <phoneticPr fontId="3" type="noConversion"/>
  <pageMargins left="0.7" right="0.7" top="0.75" bottom="0.75" header="0.3" footer="0.3"/>
  <pageSetup paperSize="9" scale="42" fitToHeight="0" orientation="portrait" r:id="rId1"/>
  <headerFooter alignWithMargins="0"/>
  <rowBreaks count="1" manualBreakCount="1"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50"/>
  <sheetViews>
    <sheetView view="pageBreakPreview" topLeftCell="A19" zoomScale="69" zoomScaleNormal="70" zoomScaleSheetLayoutView="69" workbookViewId="0">
      <selection activeCell="F9" sqref="F9:G9"/>
    </sheetView>
  </sheetViews>
  <sheetFormatPr defaultColWidth="9.140625" defaultRowHeight="18.75"/>
  <cols>
    <col min="1" max="1" width="44.85546875" style="2" customWidth="1"/>
    <col min="2" max="2" width="13.5703125" style="18" customWidth="1"/>
    <col min="3" max="3" width="15.140625" style="2" customWidth="1"/>
    <col min="4" max="4" width="16.140625" style="2" customWidth="1"/>
    <col min="5" max="5" width="15.42578125" style="2" customWidth="1"/>
    <col min="6" max="6" width="16.5703125" style="2" customWidth="1"/>
    <col min="7" max="7" width="17.140625" style="2" customWidth="1"/>
    <col min="8" max="8" width="16.42578125" style="2" customWidth="1"/>
    <col min="9" max="9" width="15.5703125" style="2" customWidth="1"/>
    <col min="10" max="10" width="16.85546875" style="2" customWidth="1"/>
    <col min="11" max="13" width="16.7109375" style="2" customWidth="1"/>
    <col min="14" max="14" width="16" style="2" bestFit="1" customWidth="1"/>
    <col min="15" max="15" width="13" style="2" customWidth="1"/>
    <col min="16" max="17" width="9.140625" style="2"/>
    <col min="18" max="18" width="12.28515625" style="2" bestFit="1" customWidth="1"/>
    <col min="19" max="16384" width="9.140625" style="2"/>
  </cols>
  <sheetData>
    <row r="1" spans="1:18">
      <c r="A1" s="153" t="s">
        <v>35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8">
      <c r="A2" s="153" t="s">
        <v>192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18" ht="36" customHeight="1">
      <c r="A3" s="154" t="str">
        <f>'I. Фін план'!B19</f>
        <v>КОМУНАЛЬНЕ НЕКОМЕРЦІЙНЕ ПІДПРИЄМСТВО ВЕЛИКОКУЧУРІВСЬКА АЗПСМ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8" ht="20.100000000000001" customHeight="1">
      <c r="A4" s="156" t="s">
        <v>41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pans="1:18" ht="21.95" customHeight="1">
      <c r="A5" s="155" t="s">
        <v>73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</row>
    <row r="6" spans="1:18" ht="10.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8" ht="16.5" customHeight="1">
      <c r="A7" s="157" t="s">
        <v>69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</row>
    <row r="8" spans="1:18" ht="10.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8" s="3" customFormat="1" ht="59.25" customHeight="1">
      <c r="A9" s="126" t="s">
        <v>55</v>
      </c>
      <c r="B9" s="126"/>
      <c r="C9" s="126"/>
      <c r="D9" s="125" t="s">
        <v>15</v>
      </c>
      <c r="E9" s="125"/>
      <c r="F9" s="125" t="s">
        <v>166</v>
      </c>
      <c r="G9" s="125"/>
      <c r="H9" s="125" t="s">
        <v>80</v>
      </c>
      <c r="I9" s="125"/>
      <c r="J9" s="125" t="s">
        <v>167</v>
      </c>
      <c r="K9" s="125"/>
      <c r="L9" s="125" t="s">
        <v>56</v>
      </c>
      <c r="M9" s="125"/>
    </row>
    <row r="10" spans="1:18" s="3" customFormat="1" ht="18" customHeight="1">
      <c r="A10" s="126">
        <v>1</v>
      </c>
      <c r="B10" s="126"/>
      <c r="C10" s="126"/>
      <c r="D10" s="125">
        <v>2</v>
      </c>
      <c r="E10" s="125"/>
      <c r="F10" s="125">
        <v>3</v>
      </c>
      <c r="G10" s="125"/>
      <c r="H10" s="125">
        <v>4</v>
      </c>
      <c r="I10" s="125"/>
      <c r="J10" s="125">
        <v>5</v>
      </c>
      <c r="K10" s="125"/>
      <c r="L10" s="125">
        <v>6</v>
      </c>
      <c r="M10" s="125"/>
    </row>
    <row r="11" spans="1:18" s="3" customFormat="1" ht="54.75" customHeight="1">
      <c r="A11" s="122" t="s">
        <v>143</v>
      </c>
      <c r="B11" s="123"/>
      <c r="C11" s="124"/>
      <c r="D11" s="151"/>
      <c r="E11" s="152"/>
      <c r="F11" s="151"/>
      <c r="G11" s="152"/>
      <c r="H11" s="151"/>
      <c r="I11" s="152"/>
      <c r="J11" s="164"/>
      <c r="K11" s="165"/>
      <c r="L11" s="162"/>
      <c r="M11" s="163"/>
    </row>
    <row r="12" spans="1:18" s="3" customFormat="1" ht="23.25" customHeight="1">
      <c r="A12" s="146" t="s">
        <v>160</v>
      </c>
      <c r="B12" s="147"/>
      <c r="C12" s="148"/>
      <c r="D12" s="149"/>
      <c r="E12" s="150"/>
      <c r="F12" s="149"/>
      <c r="G12" s="150"/>
      <c r="H12" s="149"/>
      <c r="I12" s="150"/>
      <c r="J12" s="164"/>
      <c r="K12" s="165"/>
      <c r="L12" s="162"/>
      <c r="M12" s="163"/>
      <c r="N12"/>
    </row>
    <row r="13" spans="1:18" s="3" customFormat="1" ht="23.25" customHeight="1">
      <c r="A13" s="146" t="s">
        <v>157</v>
      </c>
      <c r="B13" s="147"/>
      <c r="C13" s="148"/>
      <c r="D13" s="158"/>
      <c r="E13" s="159"/>
      <c r="F13" s="158"/>
      <c r="G13" s="159"/>
      <c r="H13" s="158"/>
      <c r="I13" s="159"/>
      <c r="J13" s="164"/>
      <c r="K13" s="165"/>
      <c r="L13" s="162"/>
      <c r="M13" s="163"/>
      <c r="N13"/>
    </row>
    <row r="14" spans="1:18" s="3" customFormat="1" ht="23.25" customHeight="1">
      <c r="A14" s="146" t="s">
        <v>158</v>
      </c>
      <c r="B14" s="147"/>
      <c r="C14" s="148"/>
      <c r="D14" s="158"/>
      <c r="E14" s="159"/>
      <c r="F14" s="158"/>
      <c r="G14" s="159"/>
      <c r="H14" s="158"/>
      <c r="I14" s="159"/>
      <c r="J14" s="164"/>
      <c r="K14" s="165"/>
      <c r="L14" s="162"/>
      <c r="M14" s="163"/>
      <c r="N14"/>
    </row>
    <row r="15" spans="1:18" s="3" customFormat="1" ht="23.25" customHeight="1">
      <c r="A15" s="146" t="s">
        <v>159</v>
      </c>
      <c r="B15" s="147"/>
      <c r="C15" s="148"/>
      <c r="D15" s="158"/>
      <c r="E15" s="159"/>
      <c r="F15" s="158"/>
      <c r="G15" s="159"/>
      <c r="H15" s="158"/>
      <c r="I15" s="159"/>
      <c r="J15" s="164"/>
      <c r="K15" s="165"/>
      <c r="L15" s="162"/>
      <c r="M15" s="163"/>
      <c r="N15"/>
    </row>
    <row r="16" spans="1:18" s="3" customFormat="1" ht="21.75" customHeight="1">
      <c r="A16" s="175"/>
      <c r="B16" s="176"/>
      <c r="C16" s="177"/>
      <c r="D16" s="158"/>
      <c r="E16" s="159"/>
      <c r="F16" s="158"/>
      <c r="G16" s="159"/>
      <c r="H16" s="158"/>
      <c r="I16" s="159"/>
      <c r="J16" s="160"/>
      <c r="K16" s="161"/>
      <c r="L16" s="160"/>
      <c r="M16" s="161"/>
      <c r="R16" s="59"/>
    </row>
    <row r="17" spans="1:13" s="3" customFormat="1" ht="21.75" customHeight="1">
      <c r="A17" s="166"/>
      <c r="B17" s="167"/>
      <c r="C17" s="168"/>
      <c r="D17" s="158"/>
      <c r="E17" s="159"/>
      <c r="F17" s="158"/>
      <c r="G17" s="159"/>
      <c r="H17" s="158"/>
      <c r="I17" s="159"/>
      <c r="J17" s="160"/>
      <c r="K17" s="161"/>
      <c r="L17" s="160"/>
      <c r="M17" s="161"/>
    </row>
    <row r="18" spans="1:13">
      <c r="A18" s="21"/>
      <c r="B18" s="21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3" ht="21" customHeight="1">
      <c r="A19" s="22"/>
      <c r="B19" s="22"/>
      <c r="C19" s="22"/>
      <c r="D19" s="22"/>
      <c r="E19" s="22"/>
      <c r="F19" s="22"/>
      <c r="G19" s="22"/>
    </row>
    <row r="20" spans="1:13" ht="21.95" customHeight="1">
      <c r="A20" s="155" t="s">
        <v>119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</row>
    <row r="21" spans="1:13" ht="10.5" customHeight="1"/>
    <row r="22" spans="1:13" ht="31.5" customHeight="1">
      <c r="A22" s="32" t="s">
        <v>43</v>
      </c>
      <c r="B22" s="145" t="s">
        <v>63</v>
      </c>
      <c r="C22" s="143"/>
      <c r="D22" s="143"/>
      <c r="E22" s="143"/>
      <c r="F22" s="143"/>
      <c r="G22" s="144"/>
      <c r="H22" s="143" t="s">
        <v>85</v>
      </c>
      <c r="I22" s="143"/>
      <c r="J22" s="143"/>
      <c r="K22" s="143"/>
      <c r="L22" s="143"/>
      <c r="M22" s="144"/>
    </row>
    <row r="23" spans="1:13" ht="20.25" customHeight="1">
      <c r="A23" s="32">
        <v>1</v>
      </c>
      <c r="B23" s="145">
        <v>2</v>
      </c>
      <c r="C23" s="143"/>
      <c r="D23" s="143"/>
      <c r="E23" s="143"/>
      <c r="F23" s="143"/>
      <c r="G23" s="144"/>
      <c r="H23" s="143">
        <v>3</v>
      </c>
      <c r="I23" s="143"/>
      <c r="J23" s="143"/>
      <c r="K23" s="143"/>
      <c r="L23" s="143"/>
      <c r="M23" s="144"/>
    </row>
    <row r="24" spans="1:13" ht="15.75" customHeight="1">
      <c r="A24" s="141">
        <f>'I. Фін план'!I19</f>
        <v>40238468</v>
      </c>
      <c r="B24" s="141" t="str">
        <f>'I. Фін план'!B19:G19</f>
        <v>КОМУНАЛЬНЕ НЕКОМЕРЦІЙНЕ ПІДПРИЄМСТВО ВЕЛИКОКУЧУРІВСЬКА АЗПСМ</v>
      </c>
      <c r="C24" s="141"/>
      <c r="D24" s="141"/>
      <c r="E24" s="141"/>
      <c r="F24" s="141"/>
      <c r="G24" s="141"/>
      <c r="H24" s="142" t="s">
        <v>165</v>
      </c>
      <c r="I24" s="142"/>
      <c r="J24" s="142"/>
      <c r="K24" s="142"/>
      <c r="L24" s="142"/>
      <c r="M24" s="142"/>
    </row>
    <row r="25" spans="1:13" ht="20.100000000000001" customHeight="1">
      <c r="A25" s="141"/>
      <c r="B25" s="141"/>
      <c r="C25" s="141"/>
      <c r="D25" s="141"/>
      <c r="E25" s="141"/>
      <c r="F25" s="141"/>
      <c r="G25" s="141"/>
      <c r="H25" s="142"/>
      <c r="I25" s="142"/>
      <c r="J25" s="142"/>
      <c r="K25" s="142"/>
      <c r="L25" s="142"/>
      <c r="M25" s="142"/>
    </row>
    <row r="26" spans="1:13" ht="15" customHeight="1">
      <c r="A26" s="141"/>
      <c r="B26" s="141"/>
      <c r="C26" s="141"/>
      <c r="D26" s="141"/>
      <c r="E26" s="141"/>
      <c r="F26" s="141"/>
      <c r="G26" s="141"/>
      <c r="H26" s="142"/>
      <c r="I26" s="142"/>
      <c r="J26" s="142"/>
      <c r="K26" s="142"/>
      <c r="L26" s="142"/>
      <c r="M26" s="142"/>
    </row>
    <row r="27" spans="1:13" ht="10.5" customHeight="1">
      <c r="A27" s="141"/>
      <c r="B27" s="141"/>
      <c r="C27" s="141"/>
      <c r="D27" s="141"/>
      <c r="E27" s="141"/>
      <c r="F27" s="141"/>
      <c r="G27" s="141"/>
      <c r="H27" s="142"/>
      <c r="I27" s="142"/>
      <c r="J27" s="142"/>
      <c r="K27" s="142"/>
      <c r="L27" s="142"/>
      <c r="M27" s="142"/>
    </row>
    <row r="28" spans="1:13" ht="15.75" customHeight="1">
      <c r="A28" s="141"/>
      <c r="B28" s="141"/>
      <c r="C28" s="141"/>
      <c r="D28" s="141"/>
      <c r="E28" s="141"/>
      <c r="F28" s="141"/>
      <c r="G28" s="141"/>
      <c r="H28" s="142"/>
      <c r="I28" s="142"/>
      <c r="J28" s="142"/>
      <c r="K28" s="142"/>
      <c r="L28" s="142"/>
      <c r="M28" s="142"/>
    </row>
    <row r="29" spans="1:13" ht="27">
      <c r="A29" s="71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>
      <c r="A30" s="4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3" ht="21.95" customHeight="1">
      <c r="A31" s="171" t="s">
        <v>100</v>
      </c>
      <c r="B31" s="171"/>
      <c r="C31" s="171"/>
      <c r="D31" s="171"/>
      <c r="E31" s="171"/>
      <c r="F31" s="171"/>
      <c r="G31" s="171"/>
      <c r="H31" s="171"/>
    </row>
    <row r="32" spans="1:13" ht="20.100000000000001" customHeight="1">
      <c r="A32" s="17"/>
    </row>
    <row r="33" spans="1:13" ht="74.25" customHeight="1">
      <c r="A33" s="169" t="s">
        <v>74</v>
      </c>
      <c r="B33" s="172" t="s">
        <v>64</v>
      </c>
      <c r="C33" s="174"/>
      <c r="D33" s="125" t="s">
        <v>81</v>
      </c>
      <c r="E33" s="125"/>
      <c r="F33" s="125"/>
      <c r="G33" s="6" t="s">
        <v>83</v>
      </c>
      <c r="H33" s="172" t="s">
        <v>82</v>
      </c>
      <c r="I33" s="173"/>
      <c r="J33" s="174"/>
      <c r="K33" s="125" t="s">
        <v>80</v>
      </c>
      <c r="L33" s="125"/>
      <c r="M33" s="125"/>
    </row>
    <row r="34" spans="1:13" ht="150">
      <c r="A34" s="170"/>
      <c r="B34" s="6" t="s">
        <v>22</v>
      </c>
      <c r="C34" s="6" t="s">
        <v>23</v>
      </c>
      <c r="D34" s="6" t="s">
        <v>77</v>
      </c>
      <c r="E34" s="6" t="s">
        <v>65</v>
      </c>
      <c r="F34" s="6" t="s">
        <v>78</v>
      </c>
      <c r="G34" s="6" t="s">
        <v>77</v>
      </c>
      <c r="H34" s="6" t="s">
        <v>77</v>
      </c>
      <c r="I34" s="6" t="s">
        <v>65</v>
      </c>
      <c r="J34" s="6" t="s">
        <v>78</v>
      </c>
      <c r="K34" s="6" t="s">
        <v>77</v>
      </c>
      <c r="L34" s="6" t="s">
        <v>95</v>
      </c>
      <c r="M34" s="6" t="s">
        <v>78</v>
      </c>
    </row>
    <row r="35" spans="1:13" ht="18" customHeight="1">
      <c r="A35" s="6">
        <v>1</v>
      </c>
      <c r="B35" s="6">
        <v>2</v>
      </c>
      <c r="C35" s="6">
        <v>3</v>
      </c>
      <c r="D35" s="6">
        <v>4</v>
      </c>
      <c r="E35" s="6">
        <v>5</v>
      </c>
      <c r="F35" s="6">
        <v>6</v>
      </c>
      <c r="G35" s="6">
        <v>7</v>
      </c>
      <c r="H35" s="5">
        <v>10</v>
      </c>
      <c r="I35" s="5">
        <v>11</v>
      </c>
      <c r="J35" s="5">
        <v>12</v>
      </c>
      <c r="K35" s="5">
        <v>13</v>
      </c>
      <c r="L35" s="5">
        <v>14</v>
      </c>
      <c r="M35" s="5">
        <v>15</v>
      </c>
    </row>
    <row r="36" spans="1:13" ht="20.100000000000001" customHeight="1">
      <c r="A36" s="7"/>
      <c r="B36" s="11"/>
      <c r="C36" s="11"/>
      <c r="D36" s="50"/>
      <c r="E36" s="50"/>
      <c r="F36" s="52"/>
      <c r="G36" s="52"/>
      <c r="H36" s="52"/>
      <c r="I36" s="50"/>
      <c r="J36" s="52"/>
      <c r="K36" s="52"/>
      <c r="L36" s="50"/>
      <c r="M36" s="52"/>
    </row>
    <row r="37" spans="1:13" ht="20.100000000000001" customHeight="1">
      <c r="A37" s="7"/>
      <c r="B37" s="11"/>
      <c r="C37" s="11"/>
      <c r="D37" s="50"/>
      <c r="E37" s="50"/>
      <c r="F37" s="52"/>
      <c r="G37" s="50"/>
      <c r="H37" s="52"/>
      <c r="I37" s="50"/>
      <c r="J37" s="52"/>
      <c r="K37" s="52"/>
      <c r="L37" s="50"/>
      <c r="M37" s="52"/>
    </row>
    <row r="38" spans="1:13" ht="20.100000000000001" customHeight="1">
      <c r="A38" s="9" t="s">
        <v>18</v>
      </c>
      <c r="B38" s="55"/>
      <c r="C38" s="55"/>
      <c r="D38" s="56">
        <f>SUM(D36:D37)</f>
        <v>0</v>
      </c>
      <c r="E38" s="51"/>
      <c r="F38" s="53"/>
      <c r="G38" s="61">
        <f>SUM(G36:G37)</f>
        <v>0</v>
      </c>
      <c r="H38" s="61">
        <f>SUM(H36:H37)</f>
        <v>0</v>
      </c>
      <c r="I38" s="56">
        <f>SUM(I36:I37)</f>
        <v>0</v>
      </c>
      <c r="J38" s="53"/>
      <c r="K38" s="61">
        <f>SUM(K36:K37)</f>
        <v>0</v>
      </c>
      <c r="L38" s="56">
        <f>SUM(L36:L37)</f>
        <v>0</v>
      </c>
      <c r="M38" s="53"/>
    </row>
    <row r="39" spans="1:13" ht="20.100000000000001" customHeight="1">
      <c r="A39" s="19"/>
      <c r="B39" s="20"/>
      <c r="C39" s="20"/>
      <c r="D39" s="20"/>
      <c r="E39" s="20"/>
      <c r="F39" s="12"/>
      <c r="G39" s="12"/>
      <c r="H39" s="4"/>
      <c r="I39" s="4"/>
      <c r="J39" s="4"/>
      <c r="K39" s="4"/>
      <c r="L39" s="4"/>
      <c r="M39" s="4"/>
    </row>
    <row r="40" spans="1:13">
      <c r="C40" s="29"/>
      <c r="D40" s="29"/>
      <c r="E40" s="29"/>
    </row>
    <row r="41" spans="1:13">
      <c r="C41" s="29"/>
      <c r="D41" s="29"/>
      <c r="E41" s="29"/>
    </row>
    <row r="42" spans="1:13">
      <c r="C42" s="29"/>
      <c r="D42" s="29"/>
      <c r="E42" s="29"/>
    </row>
    <row r="43" spans="1:13">
      <c r="C43" s="29"/>
      <c r="D43" s="29"/>
      <c r="E43" s="29"/>
    </row>
    <row r="44" spans="1:13">
      <c r="C44" s="29"/>
      <c r="D44" s="29"/>
      <c r="E44" s="29"/>
    </row>
    <row r="45" spans="1:13">
      <c r="C45" s="29"/>
      <c r="D45" s="29"/>
      <c r="E45" s="29"/>
    </row>
    <row r="46" spans="1:13">
      <c r="C46" s="29"/>
      <c r="D46" s="29"/>
      <c r="E46" s="29"/>
    </row>
    <row r="47" spans="1:13">
      <c r="C47" s="29"/>
      <c r="D47" s="29"/>
      <c r="E47" s="29"/>
    </row>
    <row r="48" spans="1:13">
      <c r="C48" s="29"/>
      <c r="D48" s="29"/>
      <c r="E48" s="29"/>
    </row>
    <row r="49" spans="3:5">
      <c r="C49" s="29"/>
      <c r="D49" s="29"/>
      <c r="E49" s="29"/>
    </row>
    <row r="50" spans="3:5">
      <c r="C50" s="29"/>
      <c r="D50" s="29"/>
      <c r="E50" s="29"/>
    </row>
  </sheetData>
  <mergeCells count="74">
    <mergeCell ref="A13:C13"/>
    <mergeCell ref="D13:E13"/>
    <mergeCell ref="F13:G13"/>
    <mergeCell ref="H13:I13"/>
    <mergeCell ref="K33:M33"/>
    <mergeCell ref="A33:A34"/>
    <mergeCell ref="A31:H31"/>
    <mergeCell ref="D33:F33"/>
    <mergeCell ref="H33:J33"/>
    <mergeCell ref="B33:C33"/>
    <mergeCell ref="D16:E16"/>
    <mergeCell ref="F16:G16"/>
    <mergeCell ref="A16:C16"/>
    <mergeCell ref="D15:E15"/>
    <mergeCell ref="A20:M20"/>
    <mergeCell ref="A24:A28"/>
    <mergeCell ref="J13:K13"/>
    <mergeCell ref="H14:I14"/>
    <mergeCell ref="H15:I15"/>
    <mergeCell ref="J15:K15"/>
    <mergeCell ref="L13:M13"/>
    <mergeCell ref="L15:M15"/>
    <mergeCell ref="J10:K10"/>
    <mergeCell ref="H9:I9"/>
    <mergeCell ref="J12:K12"/>
    <mergeCell ref="L9:M9"/>
    <mergeCell ref="J11:K11"/>
    <mergeCell ref="H10:I10"/>
    <mergeCell ref="L12:M12"/>
    <mergeCell ref="L10:M10"/>
    <mergeCell ref="H12:I12"/>
    <mergeCell ref="L11:M11"/>
    <mergeCell ref="H11:I11"/>
    <mergeCell ref="H17:I17"/>
    <mergeCell ref="L17:M17"/>
    <mergeCell ref="L14:M14"/>
    <mergeCell ref="D17:E17"/>
    <mergeCell ref="A14:C14"/>
    <mergeCell ref="D14:E14"/>
    <mergeCell ref="J14:K14"/>
    <mergeCell ref="F14:G14"/>
    <mergeCell ref="F15:G15"/>
    <mergeCell ref="A15:C15"/>
    <mergeCell ref="L16:M16"/>
    <mergeCell ref="J17:K17"/>
    <mergeCell ref="H16:I16"/>
    <mergeCell ref="J16:K16"/>
    <mergeCell ref="A17:C17"/>
    <mergeCell ref="F17:G17"/>
    <mergeCell ref="A1:M1"/>
    <mergeCell ref="A2:M2"/>
    <mergeCell ref="A3:M3"/>
    <mergeCell ref="D9:E9"/>
    <mergeCell ref="F9:G9"/>
    <mergeCell ref="A5:M5"/>
    <mergeCell ref="A9:C9"/>
    <mergeCell ref="A4:M4"/>
    <mergeCell ref="A7:M7"/>
    <mergeCell ref="J9:K9"/>
    <mergeCell ref="A10:C10"/>
    <mergeCell ref="A12:C12"/>
    <mergeCell ref="D12:E12"/>
    <mergeCell ref="D11:E11"/>
    <mergeCell ref="F12:G12"/>
    <mergeCell ref="D10:E10"/>
    <mergeCell ref="F10:G10"/>
    <mergeCell ref="A11:C11"/>
    <mergeCell ref="F11:G11"/>
    <mergeCell ref="B24:G28"/>
    <mergeCell ref="H24:M28"/>
    <mergeCell ref="H22:M22"/>
    <mergeCell ref="H23:M23"/>
    <mergeCell ref="B22:G22"/>
    <mergeCell ref="B23:G23"/>
  </mergeCells>
  <phoneticPr fontId="3" type="noConversion"/>
  <pageMargins left="0.19685039370078741" right="0.19685039370078741" top="0.86614173228346458" bottom="0.23622047244094491" header="0.27559055118110237" footer="0.15748031496062992"/>
  <pageSetup paperSize="9" scale="51" orientation="landscape" verticalDpi="1200" r:id="rId1"/>
  <headerFooter alignWithMargins="0">
    <oddHeader xml:space="preserve">&amp;C&amp;"Times New Roman,обычный"&amp;14 
</oddHeader>
  </headerFooter>
  <ignoredErrors>
    <ignoredError sqref="D38:G38 H38 K3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37"/>
  <sheetViews>
    <sheetView view="pageBreakPreview" topLeftCell="B1" zoomScale="50" zoomScaleNormal="100" zoomScaleSheetLayoutView="50" workbookViewId="0">
      <selection activeCell="V35" sqref="V35:Z35"/>
    </sheetView>
  </sheetViews>
  <sheetFormatPr defaultColWidth="9.140625" defaultRowHeight="18.75"/>
  <cols>
    <col min="1" max="1" width="8.28515625" style="2" customWidth="1"/>
    <col min="2" max="2" width="38.42578125" style="2" customWidth="1"/>
    <col min="3" max="6" width="11.28515625" style="2" customWidth="1"/>
    <col min="7" max="7" width="13.85546875" style="2" customWidth="1"/>
    <col min="8" max="9" width="11" style="2" customWidth="1"/>
    <col min="10" max="10" width="14.140625" style="2" customWidth="1"/>
    <col min="11" max="11" width="11" style="2" customWidth="1"/>
    <col min="12" max="12" width="13.140625" style="2" customWidth="1"/>
    <col min="13" max="14" width="11" style="2" customWidth="1"/>
    <col min="15" max="15" width="12.42578125" style="2" customWidth="1"/>
    <col min="16" max="16" width="10.7109375" style="2" customWidth="1"/>
    <col min="17" max="19" width="11" style="2" customWidth="1"/>
    <col min="20" max="20" width="10.5703125" style="2" customWidth="1"/>
    <col min="21" max="22" width="11" style="2" customWidth="1"/>
    <col min="23" max="23" width="7.140625" style="2" customWidth="1"/>
    <col min="24" max="24" width="11" style="2" customWidth="1"/>
    <col min="25" max="25" width="10.42578125" style="2" customWidth="1"/>
    <col min="26" max="29" width="11" style="2" customWidth="1"/>
    <col min="30" max="30" width="10.28515625" style="2" customWidth="1"/>
    <col min="31" max="31" width="12.140625" style="2" customWidth="1"/>
    <col min="32" max="16384" width="9.140625" style="2"/>
  </cols>
  <sheetData>
    <row r="1" spans="1:3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Q1" s="28"/>
      <c r="R1" s="28"/>
      <c r="S1" s="28"/>
      <c r="T1" s="28"/>
      <c r="U1" s="28"/>
      <c r="AB1" s="180"/>
      <c r="AC1" s="181"/>
      <c r="AD1" s="181"/>
      <c r="AE1" s="181"/>
    </row>
    <row r="2" spans="1:31" s="33" customFormat="1" ht="18.75" customHeight="1">
      <c r="B2" s="33" t="s">
        <v>154</v>
      </c>
    </row>
    <row r="3" spans="1:31">
      <c r="A3" s="24"/>
      <c r="B3" s="24"/>
      <c r="C3" s="24"/>
      <c r="D3" s="24"/>
      <c r="E3" s="24"/>
      <c r="F3" s="24"/>
      <c r="G3" s="2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24"/>
      <c r="AE3" s="39" t="s">
        <v>120</v>
      </c>
    </row>
    <row r="4" spans="1:31" ht="30" customHeight="1">
      <c r="A4" s="125" t="s">
        <v>16</v>
      </c>
      <c r="B4" s="125" t="s">
        <v>50</v>
      </c>
      <c r="C4" s="125"/>
      <c r="D4" s="125"/>
      <c r="E4" s="125"/>
      <c r="F4" s="125"/>
      <c r="G4" s="125" t="s">
        <v>17</v>
      </c>
      <c r="H4" s="125"/>
      <c r="I4" s="125"/>
      <c r="J4" s="125"/>
      <c r="K4" s="125"/>
      <c r="L4" s="125" t="s">
        <v>30</v>
      </c>
      <c r="M4" s="125"/>
      <c r="N4" s="125"/>
      <c r="O4" s="125"/>
      <c r="P4" s="125"/>
      <c r="Q4" s="125" t="s">
        <v>62</v>
      </c>
      <c r="R4" s="125"/>
      <c r="S4" s="125"/>
      <c r="T4" s="125"/>
      <c r="U4" s="125"/>
      <c r="V4" s="125" t="s">
        <v>36</v>
      </c>
      <c r="W4" s="125"/>
      <c r="X4" s="125"/>
      <c r="Y4" s="125"/>
      <c r="Z4" s="125"/>
      <c r="AA4" s="125" t="s">
        <v>18</v>
      </c>
      <c r="AB4" s="125"/>
      <c r="AC4" s="125"/>
      <c r="AD4" s="125"/>
      <c r="AE4" s="125"/>
    </row>
    <row r="5" spans="1:31" ht="30" customHeight="1">
      <c r="A5" s="125"/>
      <c r="B5" s="125"/>
      <c r="C5" s="125"/>
      <c r="D5" s="125"/>
      <c r="E5" s="125"/>
      <c r="F5" s="125"/>
      <c r="G5" s="125" t="s">
        <v>29</v>
      </c>
      <c r="H5" s="125" t="s">
        <v>31</v>
      </c>
      <c r="I5" s="125"/>
      <c r="J5" s="125"/>
      <c r="K5" s="125"/>
      <c r="L5" s="125" t="s">
        <v>29</v>
      </c>
      <c r="M5" s="125" t="s">
        <v>31</v>
      </c>
      <c r="N5" s="125"/>
      <c r="O5" s="125"/>
      <c r="P5" s="125"/>
      <c r="Q5" s="125" t="s">
        <v>29</v>
      </c>
      <c r="R5" s="125" t="s">
        <v>31</v>
      </c>
      <c r="S5" s="125"/>
      <c r="T5" s="125"/>
      <c r="U5" s="125"/>
      <c r="V5" s="125" t="s">
        <v>29</v>
      </c>
      <c r="W5" s="125" t="s">
        <v>31</v>
      </c>
      <c r="X5" s="125"/>
      <c r="Y5" s="125"/>
      <c r="Z5" s="125"/>
      <c r="AA5" s="125" t="s">
        <v>29</v>
      </c>
      <c r="AB5" s="125" t="s">
        <v>31</v>
      </c>
      <c r="AC5" s="125"/>
      <c r="AD5" s="125"/>
      <c r="AE5" s="125"/>
    </row>
    <row r="6" spans="1:31" ht="39.950000000000003" customHeight="1">
      <c r="A6" s="125"/>
      <c r="B6" s="125"/>
      <c r="C6" s="125"/>
      <c r="D6" s="125"/>
      <c r="E6" s="125"/>
      <c r="F6" s="125"/>
      <c r="G6" s="125"/>
      <c r="H6" s="6" t="s">
        <v>25</v>
      </c>
      <c r="I6" s="6" t="s">
        <v>26</v>
      </c>
      <c r="J6" s="6" t="s">
        <v>24</v>
      </c>
      <c r="K6" s="6" t="s">
        <v>21</v>
      </c>
      <c r="L6" s="125"/>
      <c r="M6" s="6" t="s">
        <v>25</v>
      </c>
      <c r="N6" s="6" t="s">
        <v>26</v>
      </c>
      <c r="O6" s="6" t="s">
        <v>24</v>
      </c>
      <c r="P6" s="6" t="s">
        <v>21</v>
      </c>
      <c r="Q6" s="125"/>
      <c r="R6" s="6" t="s">
        <v>25</v>
      </c>
      <c r="S6" s="6" t="s">
        <v>26</v>
      </c>
      <c r="T6" s="6" t="s">
        <v>24</v>
      </c>
      <c r="U6" s="6" t="s">
        <v>21</v>
      </c>
      <c r="V6" s="125"/>
      <c r="W6" s="6" t="s">
        <v>25</v>
      </c>
      <c r="X6" s="6" t="s">
        <v>26</v>
      </c>
      <c r="Y6" s="6" t="s">
        <v>24</v>
      </c>
      <c r="Z6" s="6" t="s">
        <v>21</v>
      </c>
      <c r="AA6" s="125"/>
      <c r="AB6" s="6" t="s">
        <v>25</v>
      </c>
      <c r="AC6" s="6" t="s">
        <v>26</v>
      </c>
      <c r="AD6" s="6" t="s">
        <v>24</v>
      </c>
      <c r="AE6" s="6" t="s">
        <v>21</v>
      </c>
    </row>
    <row r="7" spans="1:31" ht="18" customHeight="1">
      <c r="A7" s="6">
        <v>1</v>
      </c>
      <c r="B7" s="125">
        <v>2</v>
      </c>
      <c r="C7" s="125"/>
      <c r="D7" s="125"/>
      <c r="E7" s="125"/>
      <c r="F7" s="125"/>
      <c r="G7" s="6">
        <v>3</v>
      </c>
      <c r="H7" s="6">
        <v>4</v>
      </c>
      <c r="I7" s="6">
        <v>5</v>
      </c>
      <c r="J7" s="6">
        <v>6</v>
      </c>
      <c r="K7" s="6">
        <v>7</v>
      </c>
      <c r="L7" s="6">
        <v>8</v>
      </c>
      <c r="M7" s="6">
        <v>9</v>
      </c>
      <c r="N7" s="6">
        <v>10</v>
      </c>
      <c r="O7" s="6">
        <v>11</v>
      </c>
      <c r="P7" s="6">
        <v>12</v>
      </c>
      <c r="Q7" s="6">
        <v>13</v>
      </c>
      <c r="R7" s="6">
        <v>14</v>
      </c>
      <c r="S7" s="6">
        <v>15</v>
      </c>
      <c r="T7" s="6">
        <v>16</v>
      </c>
      <c r="U7" s="6">
        <v>17</v>
      </c>
      <c r="V7" s="5">
        <v>18</v>
      </c>
      <c r="W7" s="5">
        <v>19</v>
      </c>
      <c r="X7" s="5">
        <v>20</v>
      </c>
      <c r="Y7" s="5">
        <v>21</v>
      </c>
      <c r="Z7" s="5">
        <v>22</v>
      </c>
      <c r="AA7" s="5">
        <v>23</v>
      </c>
      <c r="AB7" s="5">
        <v>24</v>
      </c>
      <c r="AC7" s="5">
        <v>25</v>
      </c>
      <c r="AD7" s="5">
        <v>26</v>
      </c>
      <c r="AE7" s="5">
        <v>27</v>
      </c>
    </row>
    <row r="8" spans="1:31">
      <c r="A8" s="48">
        <v>1</v>
      </c>
      <c r="B8" s="183"/>
      <c r="C8" s="183"/>
      <c r="D8" s="183"/>
      <c r="E8" s="183"/>
      <c r="F8" s="183"/>
      <c r="G8" s="57"/>
      <c r="H8" s="50"/>
      <c r="I8" s="50"/>
      <c r="J8" s="50"/>
      <c r="K8" s="50"/>
      <c r="L8" s="62"/>
      <c r="M8" s="52"/>
      <c r="N8" s="52"/>
      <c r="O8" s="52"/>
      <c r="P8" s="52"/>
      <c r="Q8" s="62"/>
      <c r="R8" s="52"/>
      <c r="S8" s="52"/>
      <c r="T8" s="52"/>
      <c r="U8" s="52"/>
      <c r="V8" s="62"/>
      <c r="W8" s="52"/>
      <c r="X8" s="52"/>
      <c r="Y8" s="52"/>
      <c r="Z8" s="52"/>
      <c r="AA8" s="62"/>
      <c r="AB8" s="52"/>
      <c r="AC8" s="52"/>
      <c r="AD8" s="52"/>
      <c r="AE8" s="52"/>
    </row>
    <row r="9" spans="1:31">
      <c r="A9" s="48">
        <v>2</v>
      </c>
      <c r="B9" s="183"/>
      <c r="C9" s="183"/>
      <c r="D9" s="183"/>
      <c r="E9" s="183"/>
      <c r="F9" s="183"/>
      <c r="G9" s="57"/>
      <c r="H9" s="50"/>
      <c r="I9" s="50"/>
      <c r="J9" s="50"/>
      <c r="K9" s="50"/>
      <c r="L9" s="62"/>
      <c r="M9" s="52"/>
      <c r="N9" s="52"/>
      <c r="O9" s="52"/>
      <c r="P9" s="52"/>
      <c r="Q9" s="62"/>
      <c r="R9" s="52"/>
      <c r="S9" s="52"/>
      <c r="T9" s="52"/>
      <c r="U9" s="52"/>
      <c r="V9" s="62"/>
      <c r="W9" s="52"/>
      <c r="X9" s="52"/>
      <c r="Y9" s="52"/>
      <c r="Z9" s="52"/>
      <c r="AA9" s="62"/>
      <c r="AB9" s="52"/>
      <c r="AC9" s="52"/>
      <c r="AD9" s="52"/>
      <c r="AE9" s="52"/>
    </row>
    <row r="10" spans="1:31">
      <c r="A10" s="48">
        <v>3</v>
      </c>
      <c r="B10" s="183"/>
      <c r="C10" s="183"/>
      <c r="D10" s="183"/>
      <c r="E10" s="183"/>
      <c r="F10" s="183"/>
      <c r="G10" s="57"/>
      <c r="H10" s="50"/>
      <c r="I10" s="50"/>
      <c r="J10" s="50"/>
      <c r="K10" s="50"/>
      <c r="L10" s="62"/>
      <c r="M10" s="52"/>
      <c r="N10" s="52"/>
      <c r="O10" s="52"/>
      <c r="P10" s="52"/>
      <c r="Q10" s="62"/>
      <c r="R10" s="52"/>
      <c r="S10" s="52"/>
      <c r="T10" s="52"/>
      <c r="U10" s="52"/>
      <c r="V10" s="62"/>
      <c r="W10" s="52"/>
      <c r="X10" s="52"/>
      <c r="Y10" s="52"/>
      <c r="Z10" s="52"/>
      <c r="AA10" s="62"/>
      <c r="AB10" s="52"/>
      <c r="AC10" s="52"/>
      <c r="AD10" s="52"/>
      <c r="AE10" s="52"/>
    </row>
    <row r="11" spans="1:31">
      <c r="A11" s="48">
        <v>4</v>
      </c>
      <c r="B11" s="183"/>
      <c r="C11" s="183"/>
      <c r="D11" s="183"/>
      <c r="E11" s="183"/>
      <c r="F11" s="183"/>
      <c r="G11" s="57"/>
      <c r="H11" s="50"/>
      <c r="I11" s="50"/>
      <c r="J11" s="50"/>
      <c r="K11" s="50"/>
      <c r="L11" s="62"/>
      <c r="M11" s="52"/>
      <c r="N11" s="52"/>
      <c r="O11" s="52"/>
      <c r="P11" s="52"/>
      <c r="Q11" s="62"/>
      <c r="R11" s="52"/>
      <c r="S11" s="52"/>
      <c r="T11" s="52"/>
      <c r="U11" s="52"/>
      <c r="V11" s="62"/>
      <c r="W11" s="52"/>
      <c r="X11" s="52"/>
      <c r="Y11" s="52"/>
      <c r="Z11" s="52"/>
      <c r="AA11" s="62"/>
      <c r="AB11" s="52"/>
      <c r="AC11" s="52"/>
      <c r="AD11" s="52"/>
      <c r="AE11" s="52"/>
    </row>
    <row r="12" spans="1:31" ht="20.100000000000001" customHeight="1">
      <c r="A12" s="48"/>
      <c r="B12" s="142"/>
      <c r="C12" s="142"/>
      <c r="D12" s="142"/>
      <c r="E12" s="142"/>
      <c r="F12" s="142"/>
      <c r="G12" s="57">
        <f>SUM(H12,I12,J12,K12)</f>
        <v>0</v>
      </c>
      <c r="H12" s="50"/>
      <c r="I12" s="50"/>
      <c r="J12" s="50"/>
      <c r="K12" s="50"/>
      <c r="L12" s="62">
        <f>SUM(M12,N12,O12,P12)</f>
        <v>0</v>
      </c>
      <c r="M12" s="52"/>
      <c r="N12" s="52"/>
      <c r="O12" s="52"/>
      <c r="P12" s="52"/>
      <c r="Q12" s="62">
        <f>SUM(R12,S12,T12,U12)</f>
        <v>0</v>
      </c>
      <c r="R12" s="52"/>
      <c r="S12" s="52"/>
      <c r="T12" s="52"/>
      <c r="U12" s="52"/>
      <c r="V12" s="62">
        <f>SUM(W12,X12,Y12,Z12)</f>
        <v>0</v>
      </c>
      <c r="W12" s="52"/>
      <c r="X12" s="52"/>
      <c r="Y12" s="52"/>
      <c r="Z12" s="52"/>
      <c r="AA12" s="62">
        <f>SUM(AB12,AC12,AD12,AE12)</f>
        <v>0</v>
      </c>
      <c r="AB12" s="52">
        <f t="shared" ref="AB12:AE12" si="0">SUM(H12,M12,R12,W12)</f>
        <v>0</v>
      </c>
      <c r="AC12" s="52">
        <f t="shared" si="0"/>
        <v>0</v>
      </c>
      <c r="AD12" s="52">
        <f t="shared" si="0"/>
        <v>0</v>
      </c>
      <c r="AE12" s="52">
        <f t="shared" si="0"/>
        <v>0</v>
      </c>
    </row>
    <row r="13" spans="1:31" ht="20.100000000000001" customHeight="1">
      <c r="A13" s="189" t="s">
        <v>18</v>
      </c>
      <c r="B13" s="190"/>
      <c r="C13" s="190"/>
      <c r="D13" s="190"/>
      <c r="E13" s="190"/>
      <c r="F13" s="191"/>
      <c r="G13" s="56">
        <f t="shared" ref="G13:AE13" si="1">SUM(G8:G12)</f>
        <v>0</v>
      </c>
      <c r="H13" s="56">
        <f t="shared" si="1"/>
        <v>0</v>
      </c>
      <c r="I13" s="56">
        <f t="shared" si="1"/>
        <v>0</v>
      </c>
      <c r="J13" s="56">
        <f t="shared" si="1"/>
        <v>0</v>
      </c>
      <c r="K13" s="56">
        <f t="shared" si="1"/>
        <v>0</v>
      </c>
      <c r="L13" s="61">
        <f t="shared" si="1"/>
        <v>0</v>
      </c>
      <c r="M13" s="61">
        <f t="shared" si="1"/>
        <v>0</v>
      </c>
      <c r="N13" s="61">
        <f t="shared" si="1"/>
        <v>0</v>
      </c>
      <c r="O13" s="61">
        <f t="shared" si="1"/>
        <v>0</v>
      </c>
      <c r="P13" s="61">
        <f t="shared" si="1"/>
        <v>0</v>
      </c>
      <c r="Q13" s="61">
        <f t="shared" si="1"/>
        <v>0</v>
      </c>
      <c r="R13" s="61">
        <f t="shared" si="1"/>
        <v>0</v>
      </c>
      <c r="S13" s="61">
        <f t="shared" si="1"/>
        <v>0</v>
      </c>
      <c r="T13" s="61">
        <f t="shared" si="1"/>
        <v>0</v>
      </c>
      <c r="U13" s="61">
        <f t="shared" si="1"/>
        <v>0</v>
      </c>
      <c r="V13" s="61">
        <f t="shared" si="1"/>
        <v>0</v>
      </c>
      <c r="W13" s="61">
        <f t="shared" si="1"/>
        <v>0</v>
      </c>
      <c r="X13" s="61">
        <f t="shared" si="1"/>
        <v>0</v>
      </c>
      <c r="Y13" s="61">
        <f t="shared" si="1"/>
        <v>0</v>
      </c>
      <c r="Z13" s="61">
        <f t="shared" si="1"/>
        <v>0</v>
      </c>
      <c r="AA13" s="61">
        <f t="shared" si="1"/>
        <v>0</v>
      </c>
      <c r="AB13" s="61">
        <f t="shared" si="1"/>
        <v>0</v>
      </c>
      <c r="AC13" s="61">
        <f t="shared" si="1"/>
        <v>0</v>
      </c>
      <c r="AD13" s="61">
        <f t="shared" si="1"/>
        <v>0</v>
      </c>
      <c r="AE13" s="61">
        <f t="shared" si="1"/>
        <v>0</v>
      </c>
    </row>
    <row r="14" spans="1:31" ht="20.100000000000001" customHeight="1">
      <c r="A14" s="166" t="s">
        <v>19</v>
      </c>
      <c r="B14" s="167"/>
      <c r="C14" s="167"/>
      <c r="D14" s="167"/>
      <c r="E14" s="167"/>
      <c r="F14" s="168"/>
      <c r="G14" s="58" t="e">
        <f>G13/AA13*100</f>
        <v>#DIV/0!</v>
      </c>
      <c r="H14" s="54"/>
      <c r="I14" s="54"/>
      <c r="J14" s="54"/>
      <c r="K14" s="54"/>
      <c r="L14" s="58" t="e">
        <f>L13/AA13*100</f>
        <v>#DIV/0!</v>
      </c>
      <c r="M14" s="54"/>
      <c r="N14" s="54"/>
      <c r="O14" s="54"/>
      <c r="P14" s="54"/>
      <c r="Q14" s="58" t="e">
        <f>Q13/AA13*100</f>
        <v>#DIV/0!</v>
      </c>
      <c r="R14" s="54"/>
      <c r="S14" s="54"/>
      <c r="T14" s="54"/>
      <c r="U14" s="54"/>
      <c r="V14" s="58" t="e">
        <f>V13/AA13*100</f>
        <v>#DIV/0!</v>
      </c>
      <c r="W14" s="6"/>
      <c r="X14" s="6"/>
      <c r="Y14" s="6"/>
      <c r="Z14" s="6"/>
      <c r="AA14" s="58" t="e">
        <f>SUM(G14,L14,Q14,V14)</f>
        <v>#DIV/0!</v>
      </c>
      <c r="AB14" s="6"/>
      <c r="AC14" s="6"/>
      <c r="AD14" s="6"/>
      <c r="AE14" s="6"/>
    </row>
    <row r="15" spans="1:31" ht="20.100000000000001" customHeight="1">
      <c r="A15" s="37"/>
      <c r="B15" s="3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37"/>
      <c r="T15" s="37"/>
      <c r="U15" s="37"/>
      <c r="V15" s="37"/>
      <c r="W15" s="47"/>
      <c r="X15" s="37"/>
      <c r="Y15" s="37"/>
      <c r="Z15" s="37"/>
      <c r="AA15" s="37"/>
    </row>
    <row r="16" spans="1:31" ht="20.100000000000001" customHeight="1">
      <c r="A16" s="15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31" s="33" customFormat="1" ht="20.100000000000001" customHeight="1">
      <c r="B17" s="33" t="s">
        <v>155</v>
      </c>
    </row>
    <row r="18" spans="1:31" s="40" customFormat="1" ht="20.100000000000001" customHeight="1">
      <c r="A18" s="2"/>
      <c r="B18" s="2"/>
      <c r="C18" s="2"/>
      <c r="D18" s="2"/>
      <c r="E18" s="2"/>
      <c r="F18" s="2"/>
      <c r="G18" s="2"/>
      <c r="H18" s="2"/>
      <c r="I18" s="2"/>
      <c r="K18" s="2"/>
      <c r="AE18" s="39" t="s">
        <v>79</v>
      </c>
    </row>
    <row r="19" spans="1:31" s="41" customFormat="1" ht="34.5" customHeight="1">
      <c r="A19" s="126" t="s">
        <v>16</v>
      </c>
      <c r="B19" s="125" t="s">
        <v>61</v>
      </c>
      <c r="C19" s="125" t="s">
        <v>67</v>
      </c>
      <c r="D19" s="125"/>
      <c r="E19" s="125" t="s">
        <v>48</v>
      </c>
      <c r="F19" s="125"/>
      <c r="G19" s="125" t="s">
        <v>49</v>
      </c>
      <c r="H19" s="125"/>
      <c r="I19" s="125" t="s">
        <v>57</v>
      </c>
      <c r="J19" s="125"/>
      <c r="K19" s="125" t="s">
        <v>42</v>
      </c>
      <c r="L19" s="125"/>
      <c r="M19" s="125"/>
      <c r="N19" s="125"/>
      <c r="O19" s="125"/>
      <c r="P19" s="125"/>
      <c r="Q19" s="125"/>
      <c r="R19" s="125"/>
      <c r="S19" s="125"/>
      <c r="T19" s="125"/>
      <c r="U19" s="125" t="s">
        <v>168</v>
      </c>
      <c r="V19" s="125"/>
      <c r="W19" s="125"/>
      <c r="X19" s="125"/>
      <c r="Y19" s="125"/>
      <c r="Z19" s="125" t="s">
        <v>75</v>
      </c>
      <c r="AA19" s="125"/>
      <c r="AB19" s="125"/>
      <c r="AC19" s="125"/>
      <c r="AD19" s="125"/>
      <c r="AE19" s="125"/>
    </row>
    <row r="20" spans="1:31" s="41" customFormat="1" ht="63.75" customHeight="1">
      <c r="A20" s="126"/>
      <c r="B20" s="125"/>
      <c r="C20" s="125"/>
      <c r="D20" s="125"/>
      <c r="E20" s="125"/>
      <c r="F20" s="125"/>
      <c r="G20" s="125"/>
      <c r="H20" s="125"/>
      <c r="I20" s="125"/>
      <c r="J20" s="125"/>
      <c r="K20" s="125" t="s">
        <v>70</v>
      </c>
      <c r="L20" s="125"/>
      <c r="M20" s="125" t="s">
        <v>71</v>
      </c>
      <c r="N20" s="125"/>
      <c r="O20" s="125" t="s">
        <v>66</v>
      </c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</row>
    <row r="21" spans="1:31" s="42" customFormat="1" ht="57.75" customHeight="1">
      <c r="A21" s="126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 t="s">
        <v>58</v>
      </c>
      <c r="P21" s="125"/>
      <c r="Q21" s="125" t="s">
        <v>59</v>
      </c>
      <c r="R21" s="125"/>
      <c r="S21" s="125" t="s">
        <v>60</v>
      </c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</row>
    <row r="22" spans="1:31" s="41" customFormat="1" ht="18" customHeight="1">
      <c r="A22" s="5">
        <v>1</v>
      </c>
      <c r="B22" s="6">
        <v>2</v>
      </c>
      <c r="C22" s="125">
        <v>3</v>
      </c>
      <c r="D22" s="125"/>
      <c r="E22" s="125">
        <v>4</v>
      </c>
      <c r="F22" s="125"/>
      <c r="G22" s="125">
        <v>5</v>
      </c>
      <c r="H22" s="125"/>
      <c r="I22" s="125">
        <v>6</v>
      </c>
      <c r="J22" s="125"/>
      <c r="K22" s="172">
        <v>7</v>
      </c>
      <c r="L22" s="174"/>
      <c r="M22" s="172">
        <v>8</v>
      </c>
      <c r="N22" s="174"/>
      <c r="O22" s="125">
        <v>9</v>
      </c>
      <c r="P22" s="125"/>
      <c r="Q22" s="126">
        <v>10</v>
      </c>
      <c r="R22" s="126"/>
      <c r="S22" s="125">
        <v>11</v>
      </c>
      <c r="T22" s="125"/>
      <c r="U22" s="125">
        <v>12</v>
      </c>
      <c r="V22" s="125"/>
      <c r="W22" s="125"/>
      <c r="X22" s="125"/>
      <c r="Y22" s="125"/>
      <c r="Z22" s="125">
        <v>13</v>
      </c>
      <c r="AA22" s="125"/>
      <c r="AB22" s="125"/>
      <c r="AC22" s="125"/>
      <c r="AD22" s="125"/>
      <c r="AE22" s="125"/>
    </row>
    <row r="23" spans="1:31" s="41" customFormat="1">
      <c r="A23" s="48"/>
      <c r="B23" s="49"/>
      <c r="C23" s="188"/>
      <c r="D23" s="188"/>
      <c r="E23" s="182"/>
      <c r="F23" s="182"/>
      <c r="G23" s="182"/>
      <c r="H23" s="182"/>
      <c r="I23" s="182"/>
      <c r="J23" s="182"/>
      <c r="K23" s="184"/>
      <c r="L23" s="185"/>
      <c r="M23" s="186">
        <f t="shared" ref="M23:M29" si="2">SUM(O23,Q23,S23)</f>
        <v>0</v>
      </c>
      <c r="N23" s="187"/>
      <c r="O23" s="182"/>
      <c r="P23" s="182"/>
      <c r="Q23" s="182"/>
      <c r="R23" s="182"/>
      <c r="S23" s="182"/>
      <c r="T23" s="182"/>
      <c r="U23" s="183"/>
      <c r="V23" s="183"/>
      <c r="W23" s="183"/>
      <c r="X23" s="183"/>
      <c r="Y23" s="183"/>
      <c r="Z23" s="142"/>
      <c r="AA23" s="142"/>
      <c r="AB23" s="142"/>
      <c r="AC23" s="142"/>
      <c r="AD23" s="142"/>
      <c r="AE23" s="142"/>
    </row>
    <row r="24" spans="1:31" s="41" customFormat="1" ht="20.100000000000001" customHeight="1">
      <c r="A24" s="48"/>
      <c r="B24" s="49"/>
      <c r="C24" s="188"/>
      <c r="D24" s="188"/>
      <c r="E24" s="182"/>
      <c r="F24" s="182"/>
      <c r="G24" s="182"/>
      <c r="H24" s="182"/>
      <c r="I24" s="182"/>
      <c r="J24" s="182"/>
      <c r="K24" s="184"/>
      <c r="L24" s="185"/>
      <c r="M24" s="186">
        <f t="shared" si="2"/>
        <v>0</v>
      </c>
      <c r="N24" s="187"/>
      <c r="O24" s="182"/>
      <c r="P24" s="182"/>
      <c r="Q24" s="182"/>
      <c r="R24" s="182"/>
      <c r="S24" s="182"/>
      <c r="T24" s="182"/>
      <c r="U24" s="183"/>
      <c r="V24" s="183"/>
      <c r="W24" s="183"/>
      <c r="X24" s="183"/>
      <c r="Y24" s="183"/>
      <c r="Z24" s="142"/>
      <c r="AA24" s="142"/>
      <c r="AB24" s="142"/>
      <c r="AC24" s="142"/>
      <c r="AD24" s="142"/>
      <c r="AE24" s="142"/>
    </row>
    <row r="25" spans="1:31" s="41" customFormat="1" ht="20.100000000000001" customHeight="1">
      <c r="A25" s="48"/>
      <c r="B25" s="49"/>
      <c r="C25" s="188"/>
      <c r="D25" s="188"/>
      <c r="E25" s="182"/>
      <c r="F25" s="182"/>
      <c r="G25" s="182"/>
      <c r="H25" s="182"/>
      <c r="I25" s="182"/>
      <c r="J25" s="182"/>
      <c r="K25" s="184"/>
      <c r="L25" s="185"/>
      <c r="M25" s="186">
        <f t="shared" si="2"/>
        <v>0</v>
      </c>
      <c r="N25" s="187"/>
      <c r="O25" s="182"/>
      <c r="P25" s="182"/>
      <c r="Q25" s="182"/>
      <c r="R25" s="182"/>
      <c r="S25" s="182"/>
      <c r="T25" s="182"/>
      <c r="U25" s="183"/>
      <c r="V25" s="183"/>
      <c r="W25" s="183"/>
      <c r="X25" s="183"/>
      <c r="Y25" s="183"/>
      <c r="Z25" s="142"/>
      <c r="AA25" s="142"/>
      <c r="AB25" s="142"/>
      <c r="AC25" s="142"/>
      <c r="AD25" s="142"/>
      <c r="AE25" s="142"/>
    </row>
    <row r="26" spans="1:31" s="41" customFormat="1" ht="20.100000000000001" customHeight="1">
      <c r="A26" s="48"/>
      <c r="B26" s="49"/>
      <c r="C26" s="188"/>
      <c r="D26" s="188"/>
      <c r="E26" s="182"/>
      <c r="F26" s="182"/>
      <c r="G26" s="182"/>
      <c r="H26" s="182"/>
      <c r="I26" s="182"/>
      <c r="J26" s="182"/>
      <c r="K26" s="184"/>
      <c r="L26" s="185"/>
      <c r="M26" s="186">
        <f t="shared" si="2"/>
        <v>0</v>
      </c>
      <c r="N26" s="187"/>
      <c r="O26" s="182"/>
      <c r="P26" s="182"/>
      <c r="Q26" s="182"/>
      <c r="R26" s="182"/>
      <c r="S26" s="182"/>
      <c r="T26" s="182"/>
      <c r="U26" s="183"/>
      <c r="V26" s="183"/>
      <c r="W26" s="183"/>
      <c r="X26" s="183"/>
      <c r="Y26" s="183"/>
      <c r="Z26" s="142"/>
      <c r="AA26" s="142"/>
      <c r="AB26" s="142"/>
      <c r="AC26" s="142"/>
      <c r="AD26" s="142"/>
      <c r="AE26" s="142"/>
    </row>
    <row r="27" spans="1:31" s="41" customFormat="1" ht="20.100000000000001" customHeight="1">
      <c r="A27" s="48"/>
      <c r="B27" s="49"/>
      <c r="C27" s="188"/>
      <c r="D27" s="188"/>
      <c r="E27" s="182"/>
      <c r="F27" s="182"/>
      <c r="G27" s="182"/>
      <c r="H27" s="182"/>
      <c r="I27" s="182"/>
      <c r="J27" s="182"/>
      <c r="K27" s="184"/>
      <c r="L27" s="185"/>
      <c r="M27" s="186">
        <f t="shared" si="2"/>
        <v>0</v>
      </c>
      <c r="N27" s="187"/>
      <c r="O27" s="182"/>
      <c r="P27" s="182"/>
      <c r="Q27" s="182"/>
      <c r="R27" s="182"/>
      <c r="S27" s="182"/>
      <c r="T27" s="182"/>
      <c r="U27" s="183"/>
      <c r="V27" s="183"/>
      <c r="W27" s="183"/>
      <c r="X27" s="183"/>
      <c r="Y27" s="183"/>
      <c r="Z27" s="142"/>
      <c r="AA27" s="142"/>
      <c r="AB27" s="142"/>
      <c r="AC27" s="142"/>
      <c r="AD27" s="142"/>
      <c r="AE27" s="142"/>
    </row>
    <row r="28" spans="1:31" s="41" customFormat="1" ht="20.100000000000001" customHeight="1">
      <c r="A28" s="48"/>
      <c r="B28" s="49"/>
      <c r="C28" s="188"/>
      <c r="D28" s="188"/>
      <c r="E28" s="182"/>
      <c r="F28" s="182"/>
      <c r="G28" s="182"/>
      <c r="H28" s="182"/>
      <c r="I28" s="182"/>
      <c r="J28" s="182"/>
      <c r="K28" s="184"/>
      <c r="L28" s="185"/>
      <c r="M28" s="186">
        <f t="shared" si="2"/>
        <v>0</v>
      </c>
      <c r="N28" s="187"/>
      <c r="O28" s="182"/>
      <c r="P28" s="182"/>
      <c r="Q28" s="182"/>
      <c r="R28" s="182"/>
      <c r="S28" s="182"/>
      <c r="T28" s="182"/>
      <c r="U28" s="183"/>
      <c r="V28" s="183"/>
      <c r="W28" s="183"/>
      <c r="X28" s="183"/>
      <c r="Y28" s="183"/>
      <c r="Z28" s="142"/>
      <c r="AA28" s="142"/>
      <c r="AB28" s="142"/>
      <c r="AC28" s="142"/>
      <c r="AD28" s="142"/>
      <c r="AE28" s="142"/>
    </row>
    <row r="29" spans="1:31" s="41" customFormat="1" ht="20.100000000000001" customHeight="1">
      <c r="A29" s="48"/>
      <c r="B29" s="49"/>
      <c r="C29" s="188"/>
      <c r="D29" s="188"/>
      <c r="E29" s="182"/>
      <c r="F29" s="182"/>
      <c r="G29" s="182"/>
      <c r="H29" s="182"/>
      <c r="I29" s="182"/>
      <c r="J29" s="182"/>
      <c r="K29" s="184"/>
      <c r="L29" s="185"/>
      <c r="M29" s="186">
        <f t="shared" si="2"/>
        <v>0</v>
      </c>
      <c r="N29" s="187"/>
      <c r="O29" s="182"/>
      <c r="P29" s="182"/>
      <c r="Q29" s="182"/>
      <c r="R29" s="182"/>
      <c r="S29" s="182"/>
      <c r="T29" s="182"/>
      <c r="U29" s="183"/>
      <c r="V29" s="183"/>
      <c r="W29" s="183"/>
      <c r="X29" s="183"/>
      <c r="Y29" s="183"/>
      <c r="Z29" s="142"/>
      <c r="AA29" s="142"/>
      <c r="AB29" s="142"/>
      <c r="AC29" s="142"/>
      <c r="AD29" s="142"/>
      <c r="AE29" s="142"/>
    </row>
    <row r="30" spans="1:31" s="41" customFormat="1" ht="20.100000000000001" customHeight="1">
      <c r="A30" s="122" t="s">
        <v>18</v>
      </c>
      <c r="B30" s="123"/>
      <c r="C30" s="123"/>
      <c r="D30" s="124"/>
      <c r="E30" s="179">
        <f>SUM(E23:E29)</f>
        <v>0</v>
      </c>
      <c r="F30" s="179"/>
      <c r="G30" s="179">
        <f>SUM(G23:G29)</f>
        <v>0</v>
      </c>
      <c r="H30" s="179"/>
      <c r="I30" s="179">
        <f>SUM(I23:I29)</f>
        <v>0</v>
      </c>
      <c r="J30" s="179"/>
      <c r="K30" s="179">
        <f>SUM(K23:K29)</f>
        <v>0</v>
      </c>
      <c r="L30" s="179"/>
      <c r="M30" s="179">
        <f>SUM(M23:M29)</f>
        <v>0</v>
      </c>
      <c r="N30" s="179"/>
      <c r="O30" s="179">
        <f>SUM(O23:O29)</f>
        <v>0</v>
      </c>
      <c r="P30" s="179"/>
      <c r="Q30" s="179">
        <f>SUM(Q23:Q29)</f>
        <v>0</v>
      </c>
      <c r="R30" s="179"/>
      <c r="S30" s="179">
        <f>SUM(S23:S29)</f>
        <v>0</v>
      </c>
      <c r="T30" s="179"/>
      <c r="U30" s="192"/>
      <c r="V30" s="192"/>
      <c r="W30" s="192"/>
      <c r="X30" s="192"/>
      <c r="Y30" s="192"/>
      <c r="Z30" s="178"/>
      <c r="AA30" s="178"/>
      <c r="AB30" s="178"/>
      <c r="AC30" s="178"/>
      <c r="AD30" s="178"/>
      <c r="AE30" s="178"/>
    </row>
    <row r="31" spans="1:31" ht="20.100000000000001" customHeight="1">
      <c r="A31" s="15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31" ht="20.100000000000001" customHeight="1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</row>
    <row r="33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26.25">
      <c r="A35"/>
      <c r="B35" s="193" t="s">
        <v>182</v>
      </c>
      <c r="C35" s="193"/>
      <c r="D35" s="193"/>
      <c r="E35" s="193"/>
      <c r="F35" s="193"/>
      <c r="G35" s="193"/>
      <c r="H35" s="193"/>
      <c r="I35" s="75"/>
      <c r="J35" s="75"/>
      <c r="K35" s="75"/>
      <c r="L35" s="194" t="s">
        <v>53</v>
      </c>
      <c r="M35" s="194"/>
      <c r="N35" s="194"/>
      <c r="O35" s="194"/>
      <c r="P35" s="194"/>
      <c r="Q35" s="76"/>
      <c r="R35" s="76"/>
      <c r="S35" s="76"/>
      <c r="T35" s="76"/>
      <c r="U35" s="76"/>
      <c r="V35" s="195"/>
      <c r="W35" s="196"/>
      <c r="X35" s="196"/>
      <c r="Y35" s="196"/>
      <c r="Z35" s="196"/>
    </row>
    <row r="36" spans="1:26" ht="26.25">
      <c r="A36"/>
      <c r="B36" s="197" t="s">
        <v>27</v>
      </c>
      <c r="C36" s="197"/>
      <c r="D36" s="197"/>
      <c r="E36" s="197"/>
      <c r="F36" s="197"/>
      <c r="G36" s="197"/>
      <c r="H36" s="197"/>
      <c r="I36" s="77"/>
      <c r="J36" s="77"/>
      <c r="K36" s="77"/>
      <c r="L36" s="78"/>
      <c r="M36" s="73"/>
      <c r="N36" s="74" t="s">
        <v>28</v>
      </c>
      <c r="O36" s="73"/>
      <c r="P36" s="78"/>
      <c r="Q36" s="77"/>
      <c r="R36" s="77"/>
      <c r="S36" s="77"/>
      <c r="T36" s="78"/>
      <c r="U36" s="78"/>
      <c r="V36" s="197" t="s">
        <v>37</v>
      </c>
      <c r="W36" s="197"/>
      <c r="X36" s="197"/>
      <c r="Y36" s="197"/>
      <c r="Z36" s="197"/>
    </row>
    <row r="37" spans="1:26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</sheetData>
  <mergeCells count="145">
    <mergeCell ref="B35:H35"/>
    <mergeCell ref="L35:P35"/>
    <mergeCell ref="V35:Z35"/>
    <mergeCell ref="B36:H36"/>
    <mergeCell ref="V36:Z36"/>
    <mergeCell ref="R5:U5"/>
    <mergeCell ref="G25:H25"/>
    <mergeCell ref="C25:D25"/>
    <mergeCell ref="I26:J26"/>
    <mergeCell ref="E28:F28"/>
    <mergeCell ref="C26:D26"/>
    <mergeCell ref="E26:F26"/>
    <mergeCell ref="G26:H26"/>
    <mergeCell ref="C24:D24"/>
    <mergeCell ref="E24:F24"/>
    <mergeCell ref="O24:P24"/>
    <mergeCell ref="M24:N24"/>
    <mergeCell ref="Q24:R24"/>
    <mergeCell ref="Q23:R23"/>
    <mergeCell ref="M5:P5"/>
    <mergeCell ref="B4:F6"/>
    <mergeCell ref="G24:H24"/>
    <mergeCell ref="I19:J21"/>
    <mergeCell ref="L4:P4"/>
    <mergeCell ref="L5:L6"/>
    <mergeCell ref="M23:N23"/>
    <mergeCell ref="Q22:R22"/>
    <mergeCell ref="Q25:R25"/>
    <mergeCell ref="Z22:AE22"/>
    <mergeCell ref="Z23:AE23"/>
    <mergeCell ref="I24:J24"/>
    <mergeCell ref="AA4:AE4"/>
    <mergeCell ref="V4:Z4"/>
    <mergeCell ref="Q4:U4"/>
    <mergeCell ref="AB5:AE5"/>
    <mergeCell ref="AA5:AA6"/>
    <mergeCell ref="Q5:Q6"/>
    <mergeCell ref="W5:Z5"/>
    <mergeCell ref="U22:Y22"/>
    <mergeCell ref="U23:Y23"/>
    <mergeCell ref="V5:V6"/>
    <mergeCell ref="K19:T19"/>
    <mergeCell ref="K20:L21"/>
    <mergeCell ref="Z19:AE21"/>
    <mergeCell ref="M22:N22"/>
    <mergeCell ref="M20:N21"/>
    <mergeCell ref="K22:L22"/>
    <mergeCell ref="H5:K5"/>
    <mergeCell ref="U19:Y21"/>
    <mergeCell ref="K28:L28"/>
    <mergeCell ref="I28:J28"/>
    <mergeCell ref="U24:Y24"/>
    <mergeCell ref="E25:F25"/>
    <mergeCell ref="U26:Y26"/>
    <mergeCell ref="S28:T28"/>
    <mergeCell ref="U28:Y28"/>
    <mergeCell ref="M27:N27"/>
    <mergeCell ref="O27:P27"/>
    <mergeCell ref="I25:J25"/>
    <mergeCell ref="K25:L25"/>
    <mergeCell ref="M25:N25"/>
    <mergeCell ref="O25:P25"/>
    <mergeCell ref="I23:J23"/>
    <mergeCell ref="G19:H21"/>
    <mergeCell ref="G23:H23"/>
    <mergeCell ref="S22:T22"/>
    <mergeCell ref="U30:Y30"/>
    <mergeCell ref="M28:N28"/>
    <mergeCell ref="O28:P28"/>
    <mergeCell ref="Q28:R28"/>
    <mergeCell ref="Q27:R27"/>
    <mergeCell ref="C27:D27"/>
    <mergeCell ref="E27:F27"/>
    <mergeCell ref="G27:H27"/>
    <mergeCell ref="I27:J27"/>
    <mergeCell ref="K27:L27"/>
    <mergeCell ref="C29:D29"/>
    <mergeCell ref="E29:F29"/>
    <mergeCell ref="M29:N29"/>
    <mergeCell ref="O29:P29"/>
    <mergeCell ref="G29:H29"/>
    <mergeCell ref="K29:L29"/>
    <mergeCell ref="I29:J29"/>
    <mergeCell ref="Q30:R30"/>
    <mergeCell ref="K30:L30"/>
    <mergeCell ref="S30:T30"/>
    <mergeCell ref="O30:P30"/>
    <mergeCell ref="G28:H28"/>
    <mergeCell ref="C28:D28"/>
    <mergeCell ref="A4:A6"/>
    <mergeCell ref="A13:F13"/>
    <mergeCell ref="B12:F12"/>
    <mergeCell ref="B10:F10"/>
    <mergeCell ref="B11:F11"/>
    <mergeCell ref="B7:F7"/>
    <mergeCell ref="B8:F8"/>
    <mergeCell ref="G4:K4"/>
    <mergeCell ref="G5:G6"/>
    <mergeCell ref="A19:A21"/>
    <mergeCell ref="B19:B21"/>
    <mergeCell ref="C19:D21"/>
    <mergeCell ref="E19:F21"/>
    <mergeCell ref="E22:F22"/>
    <mergeCell ref="B9:F9"/>
    <mergeCell ref="A14:F14"/>
    <mergeCell ref="C23:D23"/>
    <mergeCell ref="E23:F23"/>
    <mergeCell ref="C22:D22"/>
    <mergeCell ref="Z28:AE28"/>
    <mergeCell ref="G22:H22"/>
    <mergeCell ref="K23:L23"/>
    <mergeCell ref="I22:J22"/>
    <mergeCell ref="K26:L26"/>
    <mergeCell ref="M26:N26"/>
    <mergeCell ref="O23:P23"/>
    <mergeCell ref="K24:L24"/>
    <mergeCell ref="O26:P26"/>
    <mergeCell ref="S24:T24"/>
    <mergeCell ref="Q26:R26"/>
    <mergeCell ref="Z24:AE24"/>
    <mergeCell ref="Z25:AE25"/>
    <mergeCell ref="Z30:AE30"/>
    <mergeCell ref="A30:D30"/>
    <mergeCell ref="I30:J30"/>
    <mergeCell ref="E30:F30"/>
    <mergeCell ref="G30:H30"/>
    <mergeCell ref="M30:N30"/>
    <mergeCell ref="AB1:AE1"/>
    <mergeCell ref="Q29:R29"/>
    <mergeCell ref="S25:T25"/>
    <mergeCell ref="U25:Y25"/>
    <mergeCell ref="S27:T27"/>
    <mergeCell ref="U27:Y27"/>
    <mergeCell ref="S23:T23"/>
    <mergeCell ref="Q21:R21"/>
    <mergeCell ref="Z26:AE26"/>
    <mergeCell ref="S26:T26"/>
    <mergeCell ref="Z29:AE29"/>
    <mergeCell ref="S29:T29"/>
    <mergeCell ref="U29:Y29"/>
    <mergeCell ref="O22:P22"/>
    <mergeCell ref="O20:T20"/>
    <mergeCell ref="S21:T21"/>
    <mergeCell ref="O21:P21"/>
    <mergeCell ref="Z27:AE27"/>
  </mergeCells>
  <phoneticPr fontId="3" type="noConversion"/>
  <pageMargins left="0.35433070866141736" right="0.19685039370078741" top="0.62992125984251968" bottom="0.55118110236220474" header="0.35433070866141736" footer="0.31496062992125984"/>
  <pageSetup paperSize="9" scale="39" orientation="landscape" verticalDpi="1200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4</vt:i4>
      </vt:variant>
    </vt:vector>
  </HeadingPairs>
  <TitlesOfParts>
    <vt:vector size="7" baseType="lpstr">
      <vt:lpstr>I. Фін план</vt:lpstr>
      <vt:lpstr>1.1. Інша інфо_1</vt:lpstr>
      <vt:lpstr>1.2. Інша інфо_2</vt:lpstr>
      <vt:lpstr>'I. Фін план'!Заголовки_для_друку</vt:lpstr>
      <vt:lpstr>'1.1. Інша інфо_1'!Область_друку</vt:lpstr>
      <vt:lpstr>'1.2. Інша інфо_2'!Область_друку</vt:lpstr>
      <vt:lpstr>'I. Фін план'!Область_друку</vt:lpstr>
    </vt:vector>
  </TitlesOfParts>
  <Company>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SNICHIV-2</cp:lastModifiedBy>
  <cp:lastPrinted>2025-12-19T07:32:10Z</cp:lastPrinted>
  <dcterms:created xsi:type="dcterms:W3CDTF">2003-03-13T16:00:22Z</dcterms:created>
  <dcterms:modified xsi:type="dcterms:W3CDTF">2025-12-19T08:09:30Z</dcterms:modified>
</cp:coreProperties>
</file>